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P:\ene.model\ALPS_1.5C_demand\technology_inp_files\"/>
    </mc:Choice>
  </mc:AlternateContent>
  <xr:revisionPtr revIDLastSave="0" documentId="13_ncr:1_{9539CD3F-5993-43F8-A5AA-387D96FAD5DB}" xr6:coauthVersionLast="47" xr6:coauthVersionMax="47" xr10:uidLastSave="{00000000-0000-0000-0000-000000000000}"/>
  <bookViews>
    <workbookView xWindow="-120" yWindow="-120" windowWidth="29040" windowHeight="15840" tabRatio="701" firstSheet="1" activeTab="9" xr2:uid="{00000000-000D-0000-FFFF-FFFF00000000}"/>
  </bookViews>
  <sheets>
    <sheet name="review" sheetId="1" r:id="rId1"/>
    <sheet name="PV scenario" sheetId="2" r:id="rId2"/>
    <sheet name="MESSAGE SSP1 SSP2" sheetId="4" r:id="rId3"/>
    <sheet name="NewCosts" sheetId="6" r:id="rId4"/>
    <sheet name="NewCosts_fixed" sheetId="7" r:id="rId5"/>
    <sheet name="FixedOM_SSP2" sheetId="8" r:id="rId6"/>
    <sheet name="NewFOMCosts" sheetId="9" r:id="rId7"/>
    <sheet name="NewFOMCosts_fixed" sheetId="10" r:id="rId8"/>
    <sheet name="FOM_WebUI" sheetId="3" r:id="rId9"/>
    <sheet name="NewVOMCosts_fixed" sheetId="11" r:id="rId10"/>
    <sheet name="FC scenario" sheetId="5" r:id="rId1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5" i="8" l="1"/>
  <c r="N31" i="8"/>
  <c r="N2" i="9"/>
  <c r="E68" i="9"/>
  <c r="F68" i="9"/>
  <c r="G68" i="9"/>
  <c r="H68" i="9"/>
  <c r="I68" i="9"/>
  <c r="J68" i="9"/>
  <c r="K68" i="9"/>
  <c r="L68" i="9"/>
  <c r="M68" i="9"/>
  <c r="N68" i="9"/>
  <c r="O68" i="9"/>
  <c r="E69" i="9"/>
  <c r="F69" i="9"/>
  <c r="G69" i="9"/>
  <c r="H69" i="9"/>
  <c r="I69" i="9"/>
  <c r="J69" i="9"/>
  <c r="K69" i="9"/>
  <c r="L69" i="9"/>
  <c r="M69" i="9"/>
  <c r="N69" i="9"/>
  <c r="O69" i="9"/>
  <c r="E70" i="9"/>
  <c r="F70" i="9"/>
  <c r="G70" i="9"/>
  <c r="H70" i="9"/>
  <c r="I70" i="9"/>
  <c r="J70" i="9"/>
  <c r="K70" i="9"/>
  <c r="L70" i="9"/>
  <c r="M70" i="9"/>
  <c r="N70" i="9"/>
  <c r="O70" i="9"/>
  <c r="E71" i="9"/>
  <c r="F71" i="9"/>
  <c r="G71" i="9"/>
  <c r="H71" i="9"/>
  <c r="I71" i="9"/>
  <c r="J71" i="9"/>
  <c r="K71" i="9"/>
  <c r="L71" i="9"/>
  <c r="M71" i="9"/>
  <c r="N71" i="9"/>
  <c r="O71" i="9"/>
  <c r="E72" i="9"/>
  <c r="F72" i="9"/>
  <c r="G72" i="9"/>
  <c r="H72" i="9"/>
  <c r="I72" i="9"/>
  <c r="J72" i="9"/>
  <c r="K72" i="9"/>
  <c r="L72" i="9"/>
  <c r="M72" i="9"/>
  <c r="N72" i="9"/>
  <c r="O72" i="9"/>
  <c r="E73" i="9"/>
  <c r="F73" i="9"/>
  <c r="G73" i="9"/>
  <c r="H73" i="9"/>
  <c r="I73" i="9"/>
  <c r="J73" i="9"/>
  <c r="K73" i="9"/>
  <c r="L73" i="9"/>
  <c r="M73" i="9"/>
  <c r="N73" i="9"/>
  <c r="O73" i="9"/>
  <c r="E74" i="9"/>
  <c r="F74" i="9"/>
  <c r="G74" i="9"/>
  <c r="H74" i="9"/>
  <c r="I74" i="9"/>
  <c r="J74" i="9"/>
  <c r="K74" i="9"/>
  <c r="L74" i="9"/>
  <c r="M74" i="9"/>
  <c r="N74" i="9"/>
  <c r="O74" i="9"/>
  <c r="E75" i="9"/>
  <c r="F75" i="9"/>
  <c r="G75" i="9"/>
  <c r="H75" i="9"/>
  <c r="I75" i="9"/>
  <c r="J75" i="9"/>
  <c r="K75" i="9"/>
  <c r="L75" i="9"/>
  <c r="M75" i="9"/>
  <c r="N75" i="9"/>
  <c r="O75" i="9"/>
  <c r="E76" i="9"/>
  <c r="F76" i="9"/>
  <c r="G76" i="9"/>
  <c r="H76" i="9"/>
  <c r="I76" i="9"/>
  <c r="J76" i="9"/>
  <c r="K76" i="9"/>
  <c r="L76" i="9"/>
  <c r="M76" i="9"/>
  <c r="N76" i="9"/>
  <c r="O76" i="9"/>
  <c r="E77" i="9"/>
  <c r="F77" i="9"/>
  <c r="G77" i="9"/>
  <c r="H77" i="9"/>
  <c r="I77" i="9"/>
  <c r="J77" i="9"/>
  <c r="K77" i="9"/>
  <c r="L77" i="9"/>
  <c r="M77" i="9"/>
  <c r="N77" i="9"/>
  <c r="O77" i="9"/>
  <c r="E78" i="9"/>
  <c r="F78" i="9"/>
  <c r="G78" i="9"/>
  <c r="H78" i="9"/>
  <c r="I78" i="9"/>
  <c r="J78" i="9"/>
  <c r="K78" i="9"/>
  <c r="L78" i="9"/>
  <c r="M78" i="9"/>
  <c r="N78" i="9"/>
  <c r="O78" i="9"/>
  <c r="D69" i="9"/>
  <c r="D70" i="9"/>
  <c r="D71" i="9"/>
  <c r="D72" i="9"/>
  <c r="D73" i="9"/>
  <c r="D74" i="9"/>
  <c r="D75" i="9"/>
  <c r="D76" i="9"/>
  <c r="D77" i="9"/>
  <c r="D78" i="9"/>
  <c r="D68" i="9"/>
  <c r="E57" i="9"/>
  <c r="F57" i="9"/>
  <c r="G57" i="9"/>
  <c r="H57" i="9"/>
  <c r="I57" i="9"/>
  <c r="J57" i="9"/>
  <c r="K57" i="9"/>
  <c r="L57" i="9"/>
  <c r="M57" i="9"/>
  <c r="N57" i="9"/>
  <c r="O57" i="9"/>
  <c r="E58" i="9"/>
  <c r="F58" i="9"/>
  <c r="G58" i="9"/>
  <c r="H58" i="9"/>
  <c r="I58" i="9"/>
  <c r="J58" i="9"/>
  <c r="K58" i="9"/>
  <c r="L58" i="9"/>
  <c r="M58" i="9"/>
  <c r="N58" i="9"/>
  <c r="O58" i="9"/>
  <c r="E59" i="9"/>
  <c r="F59" i="9"/>
  <c r="G59" i="9"/>
  <c r="H59" i="9"/>
  <c r="I59" i="9"/>
  <c r="J59" i="9"/>
  <c r="K59" i="9"/>
  <c r="L59" i="9"/>
  <c r="M59" i="9"/>
  <c r="N59" i="9"/>
  <c r="O59" i="9"/>
  <c r="E60" i="9"/>
  <c r="F60" i="9"/>
  <c r="G60" i="9"/>
  <c r="H60" i="9"/>
  <c r="I60" i="9"/>
  <c r="J60" i="9"/>
  <c r="K60" i="9"/>
  <c r="L60" i="9"/>
  <c r="M60" i="9"/>
  <c r="N60" i="9"/>
  <c r="O60" i="9"/>
  <c r="E61" i="9"/>
  <c r="F61" i="9"/>
  <c r="G61" i="9"/>
  <c r="H61" i="9"/>
  <c r="I61" i="9"/>
  <c r="J61" i="9"/>
  <c r="K61" i="9"/>
  <c r="L61" i="9"/>
  <c r="M61" i="9"/>
  <c r="N61" i="9"/>
  <c r="O61" i="9"/>
  <c r="E62" i="9"/>
  <c r="F62" i="9"/>
  <c r="G62" i="9"/>
  <c r="H62" i="9"/>
  <c r="I62" i="9"/>
  <c r="J62" i="9"/>
  <c r="K62" i="9"/>
  <c r="L62" i="9"/>
  <c r="M62" i="9"/>
  <c r="N62" i="9"/>
  <c r="O62" i="9"/>
  <c r="E63" i="9"/>
  <c r="F63" i="9"/>
  <c r="G63" i="9"/>
  <c r="H63" i="9"/>
  <c r="I63" i="9"/>
  <c r="J63" i="9"/>
  <c r="K63" i="9"/>
  <c r="L63" i="9"/>
  <c r="M63" i="9"/>
  <c r="N63" i="9"/>
  <c r="O63" i="9"/>
  <c r="E64" i="9"/>
  <c r="F64" i="9"/>
  <c r="G64" i="9"/>
  <c r="H64" i="9"/>
  <c r="I64" i="9"/>
  <c r="J64" i="9"/>
  <c r="K64" i="9"/>
  <c r="L64" i="9"/>
  <c r="M64" i="9"/>
  <c r="N64" i="9"/>
  <c r="O64" i="9"/>
  <c r="E65" i="9"/>
  <c r="F65" i="9"/>
  <c r="G65" i="9"/>
  <c r="H65" i="9"/>
  <c r="I65" i="9"/>
  <c r="J65" i="9"/>
  <c r="K65" i="9"/>
  <c r="L65" i="9"/>
  <c r="M65" i="9"/>
  <c r="N65" i="9"/>
  <c r="O65" i="9"/>
  <c r="E66" i="9"/>
  <c r="F66" i="9"/>
  <c r="G66" i="9"/>
  <c r="H66" i="9"/>
  <c r="I66" i="9"/>
  <c r="J66" i="9"/>
  <c r="K66" i="9"/>
  <c r="L66" i="9"/>
  <c r="M66" i="9"/>
  <c r="N66" i="9"/>
  <c r="O66" i="9"/>
  <c r="E67" i="9"/>
  <c r="F67" i="9"/>
  <c r="G67" i="9"/>
  <c r="H67" i="9"/>
  <c r="I67" i="9"/>
  <c r="J67" i="9"/>
  <c r="K67" i="9"/>
  <c r="L67" i="9"/>
  <c r="M67" i="9"/>
  <c r="N67" i="9"/>
  <c r="O67" i="9"/>
  <c r="D58" i="9"/>
  <c r="D59" i="9"/>
  <c r="D60" i="9"/>
  <c r="D61" i="9"/>
  <c r="D62" i="9"/>
  <c r="D63" i="9"/>
  <c r="D64" i="9"/>
  <c r="D65" i="9"/>
  <c r="D66" i="9"/>
  <c r="D67" i="9"/>
  <c r="D57" i="9"/>
  <c r="E46" i="9"/>
  <c r="F46" i="9"/>
  <c r="G46" i="9"/>
  <c r="H46" i="9"/>
  <c r="I46" i="9"/>
  <c r="J46" i="9"/>
  <c r="K46" i="9"/>
  <c r="L46" i="9"/>
  <c r="M46" i="9"/>
  <c r="N46" i="9"/>
  <c r="O46" i="9"/>
  <c r="E47" i="9"/>
  <c r="F47" i="9"/>
  <c r="G47" i="9"/>
  <c r="H47" i="9"/>
  <c r="I47" i="9"/>
  <c r="J47" i="9"/>
  <c r="K47" i="9"/>
  <c r="L47" i="9"/>
  <c r="M47" i="9"/>
  <c r="N47" i="9"/>
  <c r="O47" i="9"/>
  <c r="E48" i="9"/>
  <c r="F48" i="9"/>
  <c r="G48" i="9"/>
  <c r="H48" i="9"/>
  <c r="I48" i="9"/>
  <c r="J48" i="9"/>
  <c r="K48" i="9"/>
  <c r="L48" i="9"/>
  <c r="M48" i="9"/>
  <c r="N48" i="9"/>
  <c r="O48" i="9"/>
  <c r="E49" i="9"/>
  <c r="F49" i="9"/>
  <c r="G49" i="9"/>
  <c r="H49" i="9"/>
  <c r="I49" i="9"/>
  <c r="J49" i="9"/>
  <c r="K49" i="9"/>
  <c r="L49" i="9"/>
  <c r="M49" i="9"/>
  <c r="N49" i="9"/>
  <c r="O49" i="9"/>
  <c r="E50" i="9"/>
  <c r="F50" i="9"/>
  <c r="G50" i="9"/>
  <c r="H50" i="9"/>
  <c r="I50" i="9"/>
  <c r="J50" i="9"/>
  <c r="K50" i="9"/>
  <c r="L50" i="9"/>
  <c r="M50" i="9"/>
  <c r="N50" i="9"/>
  <c r="O50" i="9"/>
  <c r="E51" i="9"/>
  <c r="F51" i="9"/>
  <c r="G51" i="9"/>
  <c r="H51" i="9"/>
  <c r="I51" i="9"/>
  <c r="J51" i="9"/>
  <c r="K51" i="9"/>
  <c r="L51" i="9"/>
  <c r="M51" i="9"/>
  <c r="N51" i="9"/>
  <c r="O51" i="9"/>
  <c r="E52" i="9"/>
  <c r="F52" i="9"/>
  <c r="G52" i="9"/>
  <c r="H52" i="9"/>
  <c r="I52" i="9"/>
  <c r="J52" i="9"/>
  <c r="K52" i="9"/>
  <c r="L52" i="9"/>
  <c r="M52" i="9"/>
  <c r="N52" i="9"/>
  <c r="O52" i="9"/>
  <c r="E53" i="9"/>
  <c r="F53" i="9"/>
  <c r="G53" i="9"/>
  <c r="H53" i="9"/>
  <c r="I53" i="9"/>
  <c r="J53" i="9"/>
  <c r="K53" i="9"/>
  <c r="L53" i="9"/>
  <c r="M53" i="9"/>
  <c r="N53" i="9"/>
  <c r="O53" i="9"/>
  <c r="E54" i="9"/>
  <c r="F54" i="9"/>
  <c r="G54" i="9"/>
  <c r="H54" i="9"/>
  <c r="I54" i="9"/>
  <c r="J54" i="9"/>
  <c r="K54" i="9"/>
  <c r="L54" i="9"/>
  <c r="M54" i="9"/>
  <c r="N54" i="9"/>
  <c r="O54" i="9"/>
  <c r="E55" i="9"/>
  <c r="F55" i="9"/>
  <c r="G55" i="9"/>
  <c r="H55" i="9"/>
  <c r="I55" i="9"/>
  <c r="J55" i="9"/>
  <c r="K55" i="9"/>
  <c r="L55" i="9"/>
  <c r="M55" i="9"/>
  <c r="N55" i="9"/>
  <c r="O55" i="9"/>
  <c r="E56" i="9"/>
  <c r="F56" i="9"/>
  <c r="G56" i="9"/>
  <c r="H56" i="9"/>
  <c r="I56" i="9"/>
  <c r="J56" i="9"/>
  <c r="K56" i="9"/>
  <c r="L56" i="9"/>
  <c r="M56" i="9"/>
  <c r="N56" i="9"/>
  <c r="O56" i="9"/>
  <c r="D47" i="9"/>
  <c r="D48" i="9"/>
  <c r="D49" i="9"/>
  <c r="D50" i="9"/>
  <c r="D51" i="9"/>
  <c r="D52" i="9"/>
  <c r="D53" i="9"/>
  <c r="D54" i="9"/>
  <c r="D55" i="9"/>
  <c r="D56" i="9"/>
  <c r="D46" i="9"/>
  <c r="D35" i="9"/>
  <c r="E82" i="4"/>
  <c r="E80" i="8"/>
  <c r="E24" i="9"/>
  <c r="F82" i="4"/>
  <c r="F80" i="8"/>
  <c r="F24" i="9"/>
  <c r="G82" i="4"/>
  <c r="G80" i="8"/>
  <c r="G24" i="9"/>
  <c r="H82" i="4"/>
  <c r="H80" i="8"/>
  <c r="H24" i="9"/>
  <c r="I82" i="4"/>
  <c r="I80" i="8"/>
  <c r="I24" i="9"/>
  <c r="J82" i="4"/>
  <c r="J80" i="8"/>
  <c r="J24" i="9"/>
  <c r="K82" i="4"/>
  <c r="K80" i="8"/>
  <c r="K24" i="9"/>
  <c r="L82" i="4"/>
  <c r="L80" i="8"/>
  <c r="L24" i="9"/>
  <c r="M82" i="4"/>
  <c r="M80" i="8"/>
  <c r="M24" i="9"/>
  <c r="N82" i="4"/>
  <c r="N80" i="8"/>
  <c r="N24" i="9"/>
  <c r="O24" i="9"/>
  <c r="E25" i="9"/>
  <c r="F25" i="9"/>
  <c r="G25" i="9"/>
  <c r="H25" i="9"/>
  <c r="I25" i="9"/>
  <c r="J25" i="9"/>
  <c r="K25" i="9"/>
  <c r="L25" i="9"/>
  <c r="M25" i="9"/>
  <c r="N25" i="9"/>
  <c r="O25" i="9"/>
  <c r="E26" i="9"/>
  <c r="F26" i="9"/>
  <c r="G26" i="9"/>
  <c r="H26" i="9"/>
  <c r="I26" i="9"/>
  <c r="J26" i="9"/>
  <c r="K26" i="9"/>
  <c r="L26" i="9"/>
  <c r="M26" i="9"/>
  <c r="N26" i="9"/>
  <c r="O26" i="9"/>
  <c r="E27" i="9"/>
  <c r="F27" i="9"/>
  <c r="G27" i="9"/>
  <c r="H27" i="9"/>
  <c r="I27" i="9"/>
  <c r="J27" i="9"/>
  <c r="K27" i="9"/>
  <c r="L27" i="9"/>
  <c r="M27" i="9"/>
  <c r="N27" i="9"/>
  <c r="O27" i="9"/>
  <c r="E28" i="9"/>
  <c r="F28" i="9"/>
  <c r="G28" i="9"/>
  <c r="H28" i="9"/>
  <c r="I28" i="9"/>
  <c r="J28" i="9"/>
  <c r="K28" i="9"/>
  <c r="L28" i="9"/>
  <c r="M28" i="9"/>
  <c r="N28" i="9"/>
  <c r="O28" i="9"/>
  <c r="E29" i="9"/>
  <c r="F29" i="9"/>
  <c r="G29" i="9"/>
  <c r="H29" i="9"/>
  <c r="I29" i="9"/>
  <c r="J29" i="9"/>
  <c r="K29" i="9"/>
  <c r="L29" i="9"/>
  <c r="M29" i="9"/>
  <c r="N29" i="9"/>
  <c r="O29" i="9"/>
  <c r="E30" i="9"/>
  <c r="F30" i="9"/>
  <c r="G30" i="9"/>
  <c r="H30" i="9"/>
  <c r="I30" i="9"/>
  <c r="J30" i="9"/>
  <c r="K30" i="9"/>
  <c r="L30" i="9"/>
  <c r="M30" i="9"/>
  <c r="N30" i="9"/>
  <c r="O30" i="9"/>
  <c r="E31" i="9"/>
  <c r="F31" i="9"/>
  <c r="G31" i="9"/>
  <c r="H31" i="9"/>
  <c r="I31" i="9"/>
  <c r="J31" i="9"/>
  <c r="K31" i="9"/>
  <c r="L31" i="9"/>
  <c r="M31" i="9"/>
  <c r="N31" i="9"/>
  <c r="O31" i="9"/>
  <c r="E32" i="9"/>
  <c r="F32" i="9"/>
  <c r="G32" i="9"/>
  <c r="H32" i="9"/>
  <c r="I32" i="9"/>
  <c r="J32" i="9"/>
  <c r="K32" i="9"/>
  <c r="L32" i="9"/>
  <c r="M32" i="9"/>
  <c r="N32" i="9"/>
  <c r="O32" i="9"/>
  <c r="E33" i="9"/>
  <c r="F33" i="9"/>
  <c r="G33" i="9"/>
  <c r="H33" i="9"/>
  <c r="I33" i="9"/>
  <c r="J33" i="9"/>
  <c r="K33" i="9"/>
  <c r="L33" i="9"/>
  <c r="M33" i="9"/>
  <c r="N33" i="9"/>
  <c r="O33" i="9"/>
  <c r="E34" i="9"/>
  <c r="F34" i="9"/>
  <c r="G34" i="9"/>
  <c r="H34" i="9"/>
  <c r="I34" i="9"/>
  <c r="J34" i="9"/>
  <c r="K34" i="9"/>
  <c r="L34" i="9"/>
  <c r="M34" i="9"/>
  <c r="N34" i="9"/>
  <c r="O34" i="9"/>
  <c r="D25" i="9"/>
  <c r="D26" i="9"/>
  <c r="D27" i="9"/>
  <c r="D28" i="9"/>
  <c r="D29" i="9"/>
  <c r="D30" i="9"/>
  <c r="D31" i="9"/>
  <c r="D32" i="9"/>
  <c r="D33" i="9"/>
  <c r="D34" i="9"/>
  <c r="D24" i="9"/>
  <c r="E47" i="8"/>
  <c r="E48" i="8"/>
  <c r="E13" i="9"/>
  <c r="F47" i="8"/>
  <c r="F48" i="8"/>
  <c r="F13" i="9"/>
  <c r="G13" i="9"/>
  <c r="H47" i="8"/>
  <c r="H48" i="8"/>
  <c r="H13" i="9"/>
  <c r="I13" i="9"/>
  <c r="J13" i="9"/>
  <c r="K13" i="9"/>
  <c r="L13" i="9"/>
  <c r="M13" i="9"/>
  <c r="N13" i="9"/>
  <c r="O13" i="9"/>
  <c r="E14" i="9"/>
  <c r="F14" i="9"/>
  <c r="G14" i="9"/>
  <c r="H14" i="9"/>
  <c r="I14" i="9"/>
  <c r="J14" i="9"/>
  <c r="K14" i="9"/>
  <c r="L14" i="9"/>
  <c r="M14" i="9"/>
  <c r="N14" i="9"/>
  <c r="O14" i="9"/>
  <c r="E15" i="9"/>
  <c r="F15" i="9"/>
  <c r="G15" i="9"/>
  <c r="H15" i="9"/>
  <c r="I15" i="9"/>
  <c r="J15" i="9"/>
  <c r="K15" i="9"/>
  <c r="L15" i="9"/>
  <c r="M15" i="9"/>
  <c r="N15" i="9"/>
  <c r="O15" i="9"/>
  <c r="E16" i="9"/>
  <c r="F16" i="9"/>
  <c r="G16" i="9"/>
  <c r="H16" i="9"/>
  <c r="I16" i="9"/>
  <c r="J16" i="9"/>
  <c r="K16" i="9"/>
  <c r="L16" i="9"/>
  <c r="M16" i="9"/>
  <c r="N16" i="9"/>
  <c r="O16" i="9"/>
  <c r="E17" i="9"/>
  <c r="F17" i="9"/>
  <c r="G17" i="9"/>
  <c r="H17" i="9"/>
  <c r="I17" i="9"/>
  <c r="J17" i="9"/>
  <c r="K17" i="9"/>
  <c r="L17" i="9"/>
  <c r="M17" i="9"/>
  <c r="N17" i="9"/>
  <c r="O17" i="9"/>
  <c r="E18" i="9"/>
  <c r="F18" i="9"/>
  <c r="G18" i="9"/>
  <c r="H18" i="9"/>
  <c r="I18" i="9"/>
  <c r="J18" i="9"/>
  <c r="K18" i="9"/>
  <c r="L18" i="9"/>
  <c r="M18" i="9"/>
  <c r="N18" i="9"/>
  <c r="O18" i="9"/>
  <c r="E19" i="9"/>
  <c r="F19" i="9"/>
  <c r="G19" i="9"/>
  <c r="H19" i="9"/>
  <c r="I19" i="9"/>
  <c r="J19" i="9"/>
  <c r="K19" i="9"/>
  <c r="L19" i="9"/>
  <c r="M19" i="9"/>
  <c r="N19" i="9"/>
  <c r="O19" i="9"/>
  <c r="E20" i="9"/>
  <c r="F20" i="9"/>
  <c r="G20" i="9"/>
  <c r="H20" i="9"/>
  <c r="I20" i="9"/>
  <c r="J20" i="9"/>
  <c r="K20" i="9"/>
  <c r="L20" i="9"/>
  <c r="M20" i="9"/>
  <c r="N20" i="9"/>
  <c r="O20" i="9"/>
  <c r="E21" i="9"/>
  <c r="F21" i="9"/>
  <c r="G21" i="9"/>
  <c r="H21" i="9"/>
  <c r="I21" i="9"/>
  <c r="J21" i="9"/>
  <c r="K21" i="9"/>
  <c r="L21" i="9"/>
  <c r="M21" i="9"/>
  <c r="N21" i="9"/>
  <c r="O21" i="9"/>
  <c r="E22" i="9"/>
  <c r="F22" i="9"/>
  <c r="G22" i="9"/>
  <c r="H22" i="9"/>
  <c r="I22" i="9"/>
  <c r="J22" i="9"/>
  <c r="K22" i="9"/>
  <c r="L22" i="9"/>
  <c r="M22" i="9"/>
  <c r="N22" i="9"/>
  <c r="O22" i="9"/>
  <c r="E23" i="9"/>
  <c r="F23" i="9"/>
  <c r="G23" i="9"/>
  <c r="H23" i="9"/>
  <c r="I23" i="9"/>
  <c r="J23" i="9"/>
  <c r="K23" i="9"/>
  <c r="L23" i="9"/>
  <c r="M23" i="9"/>
  <c r="N23" i="9"/>
  <c r="O23" i="9"/>
  <c r="D14" i="9"/>
  <c r="D15" i="9"/>
  <c r="D16" i="9"/>
  <c r="D17" i="9"/>
  <c r="D18" i="9"/>
  <c r="D19" i="9"/>
  <c r="D20" i="9"/>
  <c r="D21" i="9"/>
  <c r="D22" i="9"/>
  <c r="D23" i="9"/>
  <c r="D13" i="9"/>
  <c r="E29" i="4"/>
  <c r="E31" i="4"/>
  <c r="E15" i="8"/>
  <c r="E31" i="8"/>
  <c r="E2" i="9"/>
  <c r="F29" i="4"/>
  <c r="F31" i="4"/>
  <c r="F15" i="8"/>
  <c r="F31" i="8"/>
  <c r="F2" i="9"/>
  <c r="G15" i="8"/>
  <c r="G31" i="8"/>
  <c r="G2" i="9"/>
  <c r="H15" i="8"/>
  <c r="H31" i="8"/>
  <c r="H2" i="9"/>
  <c r="I15" i="8"/>
  <c r="I31" i="8"/>
  <c r="I2" i="9"/>
  <c r="J15" i="8"/>
  <c r="J31" i="8"/>
  <c r="J2" i="9"/>
  <c r="K15" i="8"/>
  <c r="K31" i="8"/>
  <c r="K2" i="9"/>
  <c r="L15" i="8"/>
  <c r="L31" i="8"/>
  <c r="L2" i="9"/>
  <c r="M15" i="8"/>
  <c r="M31" i="8"/>
  <c r="M2" i="9"/>
  <c r="O15" i="8"/>
  <c r="O31" i="8"/>
  <c r="O2" i="9"/>
  <c r="E3" i="9"/>
  <c r="F3" i="9"/>
  <c r="G3" i="9"/>
  <c r="H3" i="9"/>
  <c r="I3" i="9"/>
  <c r="J3" i="9"/>
  <c r="K3" i="9"/>
  <c r="L3" i="9"/>
  <c r="M3" i="9"/>
  <c r="N3" i="9"/>
  <c r="O3" i="9"/>
  <c r="E4" i="9"/>
  <c r="F4" i="9"/>
  <c r="G4" i="9"/>
  <c r="H4" i="9"/>
  <c r="I4" i="9"/>
  <c r="J4" i="9"/>
  <c r="K4" i="9"/>
  <c r="L4" i="9"/>
  <c r="M4" i="9"/>
  <c r="N4" i="9"/>
  <c r="O4" i="9"/>
  <c r="E5" i="9"/>
  <c r="F5" i="9"/>
  <c r="G5" i="9"/>
  <c r="H5" i="9"/>
  <c r="I5" i="9"/>
  <c r="J5" i="9"/>
  <c r="K5" i="9"/>
  <c r="L5" i="9"/>
  <c r="M5" i="9"/>
  <c r="N5" i="9"/>
  <c r="O5" i="9"/>
  <c r="E6" i="9"/>
  <c r="F6" i="9"/>
  <c r="G6" i="9"/>
  <c r="H6" i="9"/>
  <c r="I6" i="9"/>
  <c r="J6" i="9"/>
  <c r="K6" i="9"/>
  <c r="L6" i="9"/>
  <c r="M6" i="9"/>
  <c r="N6" i="9"/>
  <c r="O6" i="9"/>
  <c r="E7" i="9"/>
  <c r="F7" i="9"/>
  <c r="G7" i="9"/>
  <c r="H7" i="9"/>
  <c r="I7" i="9"/>
  <c r="J7" i="9"/>
  <c r="K7" i="9"/>
  <c r="L7" i="9"/>
  <c r="M7" i="9"/>
  <c r="N7" i="9"/>
  <c r="O7" i="9"/>
  <c r="E8" i="9"/>
  <c r="F8" i="9"/>
  <c r="G8" i="9"/>
  <c r="H8" i="9"/>
  <c r="I8" i="9"/>
  <c r="J8" i="9"/>
  <c r="K8" i="9"/>
  <c r="L8" i="9"/>
  <c r="M8" i="9"/>
  <c r="N8" i="9"/>
  <c r="O8" i="9"/>
  <c r="E9" i="9"/>
  <c r="F9" i="9"/>
  <c r="G9" i="9"/>
  <c r="H9" i="9"/>
  <c r="I9" i="9"/>
  <c r="J9" i="9"/>
  <c r="K9" i="9"/>
  <c r="L9" i="9"/>
  <c r="M9" i="9"/>
  <c r="N9" i="9"/>
  <c r="O9" i="9"/>
  <c r="E10" i="9"/>
  <c r="F10" i="9"/>
  <c r="G10" i="9"/>
  <c r="H10" i="9"/>
  <c r="I10" i="9"/>
  <c r="J10" i="9"/>
  <c r="K10" i="9"/>
  <c r="L10" i="9"/>
  <c r="M10" i="9"/>
  <c r="N10" i="9"/>
  <c r="O10" i="9"/>
  <c r="E11" i="9"/>
  <c r="F11" i="9"/>
  <c r="G11" i="9"/>
  <c r="H11" i="9"/>
  <c r="I11" i="9"/>
  <c r="J11" i="9"/>
  <c r="K11" i="9"/>
  <c r="L11" i="9"/>
  <c r="M11" i="9"/>
  <c r="N11" i="9"/>
  <c r="O11" i="9"/>
  <c r="E12" i="9"/>
  <c r="F12" i="9"/>
  <c r="G12" i="9"/>
  <c r="H12" i="9"/>
  <c r="I12" i="9"/>
  <c r="J12" i="9"/>
  <c r="K12" i="9"/>
  <c r="L12" i="9"/>
  <c r="M12" i="9"/>
  <c r="N12" i="9"/>
  <c r="O12" i="9"/>
  <c r="D3" i="9"/>
  <c r="D4" i="9"/>
  <c r="D5" i="9"/>
  <c r="D6" i="9"/>
  <c r="D7" i="9"/>
  <c r="D8" i="9"/>
  <c r="D9" i="9"/>
  <c r="D10" i="9"/>
  <c r="D11" i="9"/>
  <c r="D12" i="9"/>
  <c r="D2" i="9"/>
  <c r="E35" i="9"/>
  <c r="F35" i="9"/>
  <c r="G35" i="9"/>
  <c r="H35" i="9"/>
  <c r="I35" i="9"/>
  <c r="J35" i="9"/>
  <c r="K35" i="9"/>
  <c r="L35" i="9"/>
  <c r="M35" i="9"/>
  <c r="N35" i="9"/>
  <c r="O35" i="9"/>
  <c r="E36" i="9"/>
  <c r="F36" i="9"/>
  <c r="G36" i="9"/>
  <c r="H36" i="9"/>
  <c r="I36" i="9"/>
  <c r="J36" i="9"/>
  <c r="K36" i="9"/>
  <c r="L36" i="9"/>
  <c r="M36" i="9"/>
  <c r="N36" i="9"/>
  <c r="O36" i="9"/>
  <c r="E37" i="9"/>
  <c r="F37" i="9"/>
  <c r="G37" i="9"/>
  <c r="H37" i="9"/>
  <c r="I37" i="9"/>
  <c r="J37" i="9"/>
  <c r="K37" i="9"/>
  <c r="L37" i="9"/>
  <c r="M37" i="9"/>
  <c r="N37" i="9"/>
  <c r="O37" i="9"/>
  <c r="E38" i="9"/>
  <c r="F38" i="9"/>
  <c r="G38" i="9"/>
  <c r="H38" i="9"/>
  <c r="I38" i="9"/>
  <c r="J38" i="9"/>
  <c r="K38" i="9"/>
  <c r="L38" i="9"/>
  <c r="M38" i="9"/>
  <c r="N38" i="9"/>
  <c r="O38" i="9"/>
  <c r="E39" i="9"/>
  <c r="F39" i="9"/>
  <c r="G39" i="9"/>
  <c r="H39" i="9"/>
  <c r="I39" i="9"/>
  <c r="J39" i="9"/>
  <c r="K39" i="9"/>
  <c r="L39" i="9"/>
  <c r="M39" i="9"/>
  <c r="N39" i="9"/>
  <c r="O39" i="9"/>
  <c r="E40" i="9"/>
  <c r="F40" i="9"/>
  <c r="G40" i="9"/>
  <c r="H40" i="9"/>
  <c r="I40" i="9"/>
  <c r="J40" i="9"/>
  <c r="K40" i="9"/>
  <c r="L40" i="9"/>
  <c r="M40" i="9"/>
  <c r="N40" i="9"/>
  <c r="O40" i="9"/>
  <c r="E41" i="9"/>
  <c r="F41" i="9"/>
  <c r="G41" i="9"/>
  <c r="H41" i="9"/>
  <c r="I41" i="9"/>
  <c r="J41" i="9"/>
  <c r="K41" i="9"/>
  <c r="L41" i="9"/>
  <c r="M41" i="9"/>
  <c r="N41" i="9"/>
  <c r="O41" i="9"/>
  <c r="E42" i="9"/>
  <c r="F42" i="9"/>
  <c r="G42" i="9"/>
  <c r="H42" i="9"/>
  <c r="I42" i="9"/>
  <c r="J42" i="9"/>
  <c r="K42" i="9"/>
  <c r="L42" i="9"/>
  <c r="M42" i="9"/>
  <c r="N42" i="9"/>
  <c r="O42" i="9"/>
  <c r="E43" i="9"/>
  <c r="F43" i="9"/>
  <c r="G43" i="9"/>
  <c r="H43" i="9"/>
  <c r="I43" i="9"/>
  <c r="J43" i="9"/>
  <c r="K43" i="9"/>
  <c r="L43" i="9"/>
  <c r="M43" i="9"/>
  <c r="N43" i="9"/>
  <c r="O43" i="9"/>
  <c r="E44" i="9"/>
  <c r="F44" i="9"/>
  <c r="G44" i="9"/>
  <c r="H44" i="9"/>
  <c r="I44" i="9"/>
  <c r="J44" i="9"/>
  <c r="K44" i="9"/>
  <c r="L44" i="9"/>
  <c r="M44" i="9"/>
  <c r="N44" i="9"/>
  <c r="O44" i="9"/>
  <c r="E45" i="9"/>
  <c r="F45" i="9"/>
  <c r="G45" i="9"/>
  <c r="H45" i="9"/>
  <c r="I45" i="9"/>
  <c r="J45" i="9"/>
  <c r="K45" i="9"/>
  <c r="L45" i="9"/>
  <c r="M45" i="9"/>
  <c r="N45" i="9"/>
  <c r="O45" i="9"/>
  <c r="D36" i="9"/>
  <c r="D37" i="9"/>
  <c r="D38" i="9"/>
  <c r="D39" i="9"/>
  <c r="D40" i="9"/>
  <c r="D41" i="9"/>
  <c r="D42" i="9"/>
  <c r="D43" i="9"/>
  <c r="D44" i="9"/>
  <c r="D45" i="9"/>
  <c r="D2" i="6"/>
  <c r="E68" i="6"/>
  <c r="F68" i="6"/>
  <c r="H68" i="6"/>
  <c r="I68" i="6"/>
  <c r="J68" i="6"/>
  <c r="K68" i="6"/>
  <c r="L68" i="6"/>
  <c r="M68" i="6"/>
  <c r="N68" i="6"/>
  <c r="O68" i="6"/>
  <c r="E69" i="6"/>
  <c r="F69" i="6"/>
  <c r="G69" i="6"/>
  <c r="H69" i="6"/>
  <c r="I69" i="6"/>
  <c r="J69" i="6"/>
  <c r="K69" i="6"/>
  <c r="L69" i="6"/>
  <c r="M69" i="6"/>
  <c r="N69" i="6"/>
  <c r="O69" i="6"/>
  <c r="E70" i="6"/>
  <c r="F70" i="6"/>
  <c r="G70" i="6"/>
  <c r="H70" i="6"/>
  <c r="I70" i="6"/>
  <c r="J70" i="6"/>
  <c r="K70" i="6"/>
  <c r="L70" i="6"/>
  <c r="M70" i="6"/>
  <c r="N70" i="6"/>
  <c r="O70" i="6"/>
  <c r="E71" i="6"/>
  <c r="F71" i="6"/>
  <c r="G71" i="6"/>
  <c r="H71" i="6"/>
  <c r="I71" i="6"/>
  <c r="J71" i="6"/>
  <c r="K71" i="6"/>
  <c r="L71" i="6"/>
  <c r="M71" i="6"/>
  <c r="N71" i="6"/>
  <c r="O71" i="6"/>
  <c r="E72" i="6"/>
  <c r="F72" i="6"/>
  <c r="H72" i="6"/>
  <c r="I72" i="6"/>
  <c r="J72" i="6"/>
  <c r="K72" i="6"/>
  <c r="L72" i="6"/>
  <c r="M72" i="6"/>
  <c r="N72" i="6"/>
  <c r="O72" i="6"/>
  <c r="E73" i="6"/>
  <c r="F73" i="6"/>
  <c r="H73" i="6"/>
  <c r="I73" i="6"/>
  <c r="J73" i="6"/>
  <c r="K73" i="6"/>
  <c r="L73" i="6"/>
  <c r="M73" i="6"/>
  <c r="N73" i="6"/>
  <c r="O73" i="6"/>
  <c r="E74" i="6"/>
  <c r="F74" i="6"/>
  <c r="G74" i="6"/>
  <c r="H74" i="6"/>
  <c r="I74" i="6"/>
  <c r="J74" i="6"/>
  <c r="K74" i="6"/>
  <c r="L74" i="6"/>
  <c r="M74" i="6"/>
  <c r="N74" i="6"/>
  <c r="O74" i="6"/>
  <c r="E75" i="6"/>
  <c r="F75" i="6"/>
  <c r="G75" i="6"/>
  <c r="H75" i="6"/>
  <c r="I75" i="6"/>
  <c r="J75" i="6"/>
  <c r="K75" i="6"/>
  <c r="L75" i="6"/>
  <c r="M75" i="6"/>
  <c r="N75" i="6"/>
  <c r="O75" i="6"/>
  <c r="E76" i="6"/>
  <c r="F76" i="6"/>
  <c r="H76" i="6"/>
  <c r="I76" i="6"/>
  <c r="J76" i="6"/>
  <c r="K76" i="6"/>
  <c r="L76" i="6"/>
  <c r="M76" i="6"/>
  <c r="N76" i="6"/>
  <c r="O76" i="6"/>
  <c r="E77" i="6"/>
  <c r="F77" i="6"/>
  <c r="H77" i="6"/>
  <c r="I77" i="6"/>
  <c r="J77" i="6"/>
  <c r="K77" i="6"/>
  <c r="L77" i="6"/>
  <c r="M77" i="6"/>
  <c r="N77" i="6"/>
  <c r="O77" i="6"/>
  <c r="E78" i="6"/>
  <c r="F78" i="6"/>
  <c r="G78" i="6"/>
  <c r="H78" i="6"/>
  <c r="I78" i="6"/>
  <c r="J78" i="6"/>
  <c r="K78" i="6"/>
  <c r="L78" i="6"/>
  <c r="M78" i="6"/>
  <c r="N78" i="6"/>
  <c r="O78" i="6"/>
  <c r="D69" i="6"/>
  <c r="D70" i="6"/>
  <c r="D71" i="6"/>
  <c r="D72" i="6"/>
  <c r="D73" i="6"/>
  <c r="D74" i="6"/>
  <c r="D75" i="6"/>
  <c r="D76" i="6"/>
  <c r="D77" i="6"/>
  <c r="D78" i="6"/>
  <c r="D68" i="6"/>
  <c r="E57" i="6"/>
  <c r="F57" i="6"/>
  <c r="H57" i="6"/>
  <c r="I57" i="6"/>
  <c r="J57" i="6"/>
  <c r="K57" i="6"/>
  <c r="L57" i="6"/>
  <c r="M57" i="6"/>
  <c r="N57" i="6"/>
  <c r="O57" i="6"/>
  <c r="E58" i="6"/>
  <c r="F58" i="6"/>
  <c r="G58" i="6"/>
  <c r="H58" i="6"/>
  <c r="I58" i="6"/>
  <c r="J58" i="6"/>
  <c r="K58" i="6"/>
  <c r="L58" i="6"/>
  <c r="M58" i="6"/>
  <c r="N58" i="6"/>
  <c r="O58" i="6"/>
  <c r="E59" i="6"/>
  <c r="F59" i="6"/>
  <c r="G59" i="6"/>
  <c r="H59" i="6"/>
  <c r="I59" i="6"/>
  <c r="J59" i="6"/>
  <c r="K59" i="6"/>
  <c r="L59" i="6"/>
  <c r="M59" i="6"/>
  <c r="N59" i="6"/>
  <c r="O59" i="6"/>
  <c r="E60" i="6"/>
  <c r="F60" i="6"/>
  <c r="G60" i="6"/>
  <c r="H60" i="6"/>
  <c r="I60" i="6"/>
  <c r="J60" i="6"/>
  <c r="K60" i="6"/>
  <c r="L60" i="6"/>
  <c r="M60" i="6"/>
  <c r="N60" i="6"/>
  <c r="O60" i="6"/>
  <c r="E61" i="6"/>
  <c r="F61" i="6"/>
  <c r="H61" i="6"/>
  <c r="I61" i="6"/>
  <c r="J61" i="6"/>
  <c r="K61" i="6"/>
  <c r="L61" i="6"/>
  <c r="M61" i="6"/>
  <c r="N61" i="6"/>
  <c r="O61" i="6"/>
  <c r="E62" i="6"/>
  <c r="F62" i="6"/>
  <c r="H62" i="6"/>
  <c r="I62" i="6"/>
  <c r="J62" i="6"/>
  <c r="K62" i="6"/>
  <c r="L62" i="6"/>
  <c r="M62" i="6"/>
  <c r="N62" i="6"/>
  <c r="O62" i="6"/>
  <c r="E63" i="6"/>
  <c r="F63" i="6"/>
  <c r="G63" i="6"/>
  <c r="H63" i="6"/>
  <c r="I63" i="6"/>
  <c r="J63" i="6"/>
  <c r="K63" i="6"/>
  <c r="L63" i="6"/>
  <c r="M63" i="6"/>
  <c r="N63" i="6"/>
  <c r="O63" i="6"/>
  <c r="E64" i="6"/>
  <c r="F64" i="6"/>
  <c r="G64" i="6"/>
  <c r="H64" i="6"/>
  <c r="I64" i="6"/>
  <c r="J64" i="6"/>
  <c r="K64" i="6"/>
  <c r="L64" i="6"/>
  <c r="M64" i="6"/>
  <c r="N64" i="6"/>
  <c r="O64" i="6"/>
  <c r="E65" i="6"/>
  <c r="F65" i="6"/>
  <c r="H65" i="6"/>
  <c r="I65" i="6"/>
  <c r="J65" i="6"/>
  <c r="K65" i="6"/>
  <c r="L65" i="6"/>
  <c r="M65" i="6"/>
  <c r="N65" i="6"/>
  <c r="O65" i="6"/>
  <c r="E66" i="6"/>
  <c r="F66" i="6"/>
  <c r="H66" i="6"/>
  <c r="I66" i="6"/>
  <c r="J66" i="6"/>
  <c r="K66" i="6"/>
  <c r="L66" i="6"/>
  <c r="M66" i="6"/>
  <c r="N66" i="6"/>
  <c r="O66" i="6"/>
  <c r="E67" i="6"/>
  <c r="F67" i="6"/>
  <c r="G67" i="6"/>
  <c r="H67" i="6"/>
  <c r="I67" i="6"/>
  <c r="J67" i="6"/>
  <c r="K67" i="6"/>
  <c r="L67" i="6"/>
  <c r="M67" i="6"/>
  <c r="N67" i="6"/>
  <c r="O67" i="6"/>
  <c r="D58" i="6"/>
  <c r="D59" i="6"/>
  <c r="D60" i="6"/>
  <c r="D61" i="6"/>
  <c r="D62" i="6"/>
  <c r="D63" i="6"/>
  <c r="D64" i="6"/>
  <c r="D65" i="6"/>
  <c r="D66" i="6"/>
  <c r="D67" i="6"/>
  <c r="D57" i="6"/>
  <c r="H98" i="4"/>
  <c r="H132" i="4"/>
  <c r="H115" i="4"/>
  <c r="N115" i="4"/>
  <c r="J115" i="4"/>
  <c r="E132" i="8"/>
  <c r="E131" i="8"/>
  <c r="F132" i="8"/>
  <c r="G132" i="8"/>
  <c r="H132" i="8"/>
  <c r="I132" i="8"/>
  <c r="J132" i="8"/>
  <c r="K132" i="8"/>
  <c r="L132" i="8"/>
  <c r="M132" i="8"/>
  <c r="N132" i="8"/>
  <c r="O132" i="8"/>
  <c r="E115" i="8"/>
  <c r="E114" i="8"/>
  <c r="F115" i="8"/>
  <c r="G115" i="8"/>
  <c r="H115" i="8"/>
  <c r="I115" i="8"/>
  <c r="J115" i="8"/>
  <c r="K115" i="8"/>
  <c r="L115" i="8"/>
  <c r="M115" i="8"/>
  <c r="N115" i="8"/>
  <c r="O115" i="8"/>
  <c r="F98" i="8"/>
  <c r="G98" i="8"/>
  <c r="H98" i="8"/>
  <c r="I98" i="8"/>
  <c r="J98" i="8"/>
  <c r="K98" i="8"/>
  <c r="L98" i="8"/>
  <c r="M98" i="8"/>
  <c r="N98" i="8"/>
  <c r="O98" i="8"/>
  <c r="E98" i="8"/>
  <c r="F81" i="8"/>
  <c r="G81" i="8"/>
  <c r="H81" i="8"/>
  <c r="I81" i="8"/>
  <c r="J81" i="8"/>
  <c r="K81" i="8"/>
  <c r="L81" i="8"/>
  <c r="M81" i="8"/>
  <c r="N81" i="8"/>
  <c r="O82" i="4"/>
  <c r="O81" i="8"/>
  <c r="E81" i="8"/>
  <c r="G47" i="8"/>
  <c r="I47" i="8"/>
  <c r="J47" i="8"/>
  <c r="K47" i="8"/>
  <c r="L47" i="8"/>
  <c r="M47" i="8"/>
  <c r="N47" i="8"/>
  <c r="O47" i="8"/>
  <c r="N29" i="8"/>
  <c r="M29" i="8"/>
  <c r="L29" i="8"/>
  <c r="K29" i="8"/>
  <c r="J29" i="8"/>
  <c r="I29" i="8"/>
  <c r="H29" i="8"/>
  <c r="G29" i="8"/>
  <c r="F29" i="8"/>
  <c r="E29" i="8"/>
  <c r="F1" i="9"/>
  <c r="G1" i="9"/>
  <c r="H1" i="9"/>
  <c r="I1" i="9"/>
  <c r="J1" i="9"/>
  <c r="K1" i="9"/>
  <c r="L1" i="9"/>
  <c r="M1" i="9"/>
  <c r="N1" i="9"/>
  <c r="O1" i="9"/>
  <c r="A131" i="8"/>
  <c r="O130" i="8"/>
  <c r="N130" i="8"/>
  <c r="M130" i="8"/>
  <c r="L130" i="8"/>
  <c r="K130" i="8"/>
  <c r="J130" i="8"/>
  <c r="I130" i="8"/>
  <c r="H130" i="8"/>
  <c r="G130" i="8"/>
  <c r="F130" i="8"/>
  <c r="E130" i="8"/>
  <c r="A114" i="8"/>
  <c r="O113" i="8"/>
  <c r="N113" i="8"/>
  <c r="M113" i="8"/>
  <c r="L113" i="8"/>
  <c r="K113" i="8"/>
  <c r="J113" i="8"/>
  <c r="I113" i="8"/>
  <c r="H113" i="8"/>
  <c r="G113" i="8"/>
  <c r="F113" i="8"/>
  <c r="E113" i="8"/>
  <c r="A97" i="8"/>
  <c r="O96" i="8"/>
  <c r="N96" i="8"/>
  <c r="M96" i="8"/>
  <c r="L96" i="8"/>
  <c r="K96" i="8"/>
  <c r="J96" i="8"/>
  <c r="I96" i="8"/>
  <c r="H96" i="8"/>
  <c r="G96" i="8"/>
  <c r="F96" i="8"/>
  <c r="E96" i="8"/>
  <c r="D29" i="8"/>
  <c r="O14" i="8"/>
  <c r="N14" i="8"/>
  <c r="M14" i="8"/>
  <c r="L14" i="8"/>
  <c r="K14" i="8"/>
  <c r="J14" i="8"/>
  <c r="I14" i="8"/>
  <c r="H14" i="8"/>
  <c r="G14" i="8"/>
  <c r="F14" i="8"/>
  <c r="E14" i="8"/>
  <c r="D14" i="8"/>
  <c r="F1" i="8"/>
  <c r="G1" i="8"/>
  <c r="H1" i="8"/>
  <c r="I1" i="8"/>
  <c r="J1" i="8"/>
  <c r="K1" i="8"/>
  <c r="L1" i="8"/>
  <c r="M1" i="8"/>
  <c r="N1" i="8"/>
  <c r="O1" i="8"/>
  <c r="A133" i="4"/>
  <c r="O132" i="4"/>
  <c r="N132" i="4"/>
  <c r="M132" i="4"/>
  <c r="L132" i="4"/>
  <c r="K132" i="4"/>
  <c r="J132" i="4"/>
  <c r="I132" i="4"/>
  <c r="G132" i="4"/>
  <c r="F132" i="4"/>
  <c r="E132" i="4"/>
  <c r="A116" i="4"/>
  <c r="O115" i="4"/>
  <c r="M115" i="4"/>
  <c r="L115" i="4"/>
  <c r="K115" i="4"/>
  <c r="I115" i="4"/>
  <c r="G115" i="4"/>
  <c r="F115" i="4"/>
  <c r="E115" i="4"/>
  <c r="E46" i="6"/>
  <c r="F46" i="6"/>
  <c r="G46" i="6"/>
  <c r="H46" i="6"/>
  <c r="I46" i="6"/>
  <c r="J46" i="6"/>
  <c r="K46" i="6"/>
  <c r="L46" i="6"/>
  <c r="M46" i="6"/>
  <c r="N46" i="6"/>
  <c r="O46" i="6"/>
  <c r="E47" i="6"/>
  <c r="F47" i="6"/>
  <c r="G47" i="6"/>
  <c r="H47" i="6"/>
  <c r="I47" i="6"/>
  <c r="J47" i="6"/>
  <c r="K47" i="6"/>
  <c r="L47" i="6"/>
  <c r="M47" i="6"/>
  <c r="N47" i="6"/>
  <c r="O47" i="6"/>
  <c r="E48" i="6"/>
  <c r="F48" i="6"/>
  <c r="G48" i="6"/>
  <c r="H48" i="6"/>
  <c r="I48" i="6"/>
  <c r="J48" i="6"/>
  <c r="K48" i="6"/>
  <c r="L48" i="6"/>
  <c r="M48" i="6"/>
  <c r="N48" i="6"/>
  <c r="O48" i="6"/>
  <c r="E49" i="6"/>
  <c r="F49" i="6"/>
  <c r="G49" i="6"/>
  <c r="H49" i="6"/>
  <c r="I49" i="6"/>
  <c r="J49" i="6"/>
  <c r="K49" i="6"/>
  <c r="L49" i="6"/>
  <c r="M49" i="6"/>
  <c r="N49" i="6"/>
  <c r="O49" i="6"/>
  <c r="E50" i="6"/>
  <c r="F50" i="6"/>
  <c r="G50" i="6"/>
  <c r="H50" i="6"/>
  <c r="I50" i="6"/>
  <c r="J50" i="6"/>
  <c r="K50" i="6"/>
  <c r="L50" i="6"/>
  <c r="M50" i="6"/>
  <c r="N50" i="6"/>
  <c r="O50" i="6"/>
  <c r="E51" i="6"/>
  <c r="F51" i="6"/>
  <c r="G51" i="6"/>
  <c r="H51" i="6"/>
  <c r="I51" i="6"/>
  <c r="J51" i="6"/>
  <c r="K51" i="6"/>
  <c r="L51" i="6"/>
  <c r="M51" i="6"/>
  <c r="N51" i="6"/>
  <c r="O51" i="6"/>
  <c r="E52" i="6"/>
  <c r="F52" i="6"/>
  <c r="G52" i="6"/>
  <c r="H52" i="6"/>
  <c r="I52" i="6"/>
  <c r="J52" i="6"/>
  <c r="K52" i="6"/>
  <c r="L52" i="6"/>
  <c r="M52" i="6"/>
  <c r="N52" i="6"/>
  <c r="O52" i="6"/>
  <c r="E53" i="6"/>
  <c r="F53" i="6"/>
  <c r="G53" i="6"/>
  <c r="H53" i="6"/>
  <c r="I53" i="6"/>
  <c r="J53" i="6"/>
  <c r="K53" i="6"/>
  <c r="L53" i="6"/>
  <c r="M53" i="6"/>
  <c r="N53" i="6"/>
  <c r="O53" i="6"/>
  <c r="E54" i="6"/>
  <c r="F54" i="6"/>
  <c r="G54" i="6"/>
  <c r="H54" i="6"/>
  <c r="I54" i="6"/>
  <c r="J54" i="6"/>
  <c r="K54" i="6"/>
  <c r="L54" i="6"/>
  <c r="M54" i="6"/>
  <c r="N54" i="6"/>
  <c r="O54" i="6"/>
  <c r="E55" i="6"/>
  <c r="F55" i="6"/>
  <c r="G55" i="6"/>
  <c r="H55" i="6"/>
  <c r="I55" i="6"/>
  <c r="J55" i="6"/>
  <c r="K55" i="6"/>
  <c r="L55" i="6"/>
  <c r="M55" i="6"/>
  <c r="N55" i="6"/>
  <c r="O55" i="6"/>
  <c r="E56" i="6"/>
  <c r="F56" i="6"/>
  <c r="G56" i="6"/>
  <c r="H56" i="6"/>
  <c r="I56" i="6"/>
  <c r="J56" i="6"/>
  <c r="K56" i="6"/>
  <c r="L56" i="6"/>
  <c r="M56" i="6"/>
  <c r="N56" i="6"/>
  <c r="O56" i="6"/>
  <c r="D47" i="6"/>
  <c r="D48" i="6"/>
  <c r="D49" i="6"/>
  <c r="D50" i="6"/>
  <c r="D51" i="6"/>
  <c r="D52" i="6"/>
  <c r="D53" i="6"/>
  <c r="D54" i="6"/>
  <c r="D55" i="6"/>
  <c r="D56" i="6"/>
  <c r="D46" i="6"/>
  <c r="F98" i="4"/>
  <c r="G98" i="4"/>
  <c r="I98" i="4"/>
  <c r="J98" i="4"/>
  <c r="K98" i="4"/>
  <c r="L98" i="4"/>
  <c r="M98" i="4"/>
  <c r="N98" i="4"/>
  <c r="O98" i="4"/>
  <c r="E98" i="4"/>
  <c r="A99" i="4"/>
  <c r="N29" i="4"/>
  <c r="N3" i="6"/>
  <c r="O3" i="6"/>
  <c r="N4" i="6"/>
  <c r="O4" i="6"/>
  <c r="N5" i="6"/>
  <c r="O5" i="6"/>
  <c r="N11" i="6"/>
  <c r="O11" i="6"/>
  <c r="N12" i="6"/>
  <c r="O12" i="6"/>
  <c r="E2" i="6"/>
  <c r="F2" i="6"/>
  <c r="G29" i="4"/>
  <c r="G2" i="6"/>
  <c r="H29" i="4"/>
  <c r="H2" i="6"/>
  <c r="I29" i="4"/>
  <c r="I2" i="6"/>
  <c r="J29" i="4"/>
  <c r="J2" i="6"/>
  <c r="K29" i="4"/>
  <c r="K2" i="6"/>
  <c r="L29" i="4"/>
  <c r="L2" i="6"/>
  <c r="M29" i="4"/>
  <c r="M2" i="6"/>
  <c r="N2" i="6"/>
  <c r="O2" i="6"/>
  <c r="E3" i="6"/>
  <c r="F3" i="6"/>
  <c r="G3" i="6"/>
  <c r="H3" i="6"/>
  <c r="I3" i="6"/>
  <c r="J3" i="6"/>
  <c r="K3" i="6"/>
  <c r="L3" i="6"/>
  <c r="M3" i="6"/>
  <c r="E4" i="6"/>
  <c r="F4" i="6"/>
  <c r="G4" i="6"/>
  <c r="H4" i="6"/>
  <c r="I4" i="6"/>
  <c r="J4" i="6"/>
  <c r="K4" i="6"/>
  <c r="L4" i="6"/>
  <c r="M4" i="6"/>
  <c r="E5" i="6"/>
  <c r="F5" i="6"/>
  <c r="G5" i="6"/>
  <c r="H5" i="6"/>
  <c r="I5" i="6"/>
  <c r="J5" i="6"/>
  <c r="K5" i="6"/>
  <c r="L5" i="6"/>
  <c r="M5" i="6"/>
  <c r="E6" i="6"/>
  <c r="F6" i="6"/>
  <c r="G6" i="6"/>
  <c r="H6" i="6"/>
  <c r="I6" i="6"/>
  <c r="J6" i="6"/>
  <c r="K6" i="6"/>
  <c r="L6" i="6"/>
  <c r="M6" i="6"/>
  <c r="N6" i="6"/>
  <c r="O6" i="6"/>
  <c r="E7" i="6"/>
  <c r="F7" i="6"/>
  <c r="G7" i="6"/>
  <c r="H7" i="6"/>
  <c r="I7" i="6"/>
  <c r="J7" i="6"/>
  <c r="K7" i="6"/>
  <c r="L7" i="6"/>
  <c r="M7" i="6"/>
  <c r="N7" i="6"/>
  <c r="O7" i="6"/>
  <c r="E8" i="6"/>
  <c r="F8" i="6"/>
  <c r="G8" i="6"/>
  <c r="H8" i="6"/>
  <c r="I8" i="6"/>
  <c r="J8" i="6"/>
  <c r="K8" i="6"/>
  <c r="L8" i="6"/>
  <c r="M8" i="6"/>
  <c r="N8" i="6"/>
  <c r="O8" i="6"/>
  <c r="E9" i="6"/>
  <c r="F9" i="6"/>
  <c r="G9" i="6"/>
  <c r="H9" i="6"/>
  <c r="I9" i="6"/>
  <c r="J9" i="6"/>
  <c r="K9" i="6"/>
  <c r="L9" i="6"/>
  <c r="M9" i="6"/>
  <c r="N9" i="6"/>
  <c r="O9" i="6"/>
  <c r="E10" i="6"/>
  <c r="F10" i="6"/>
  <c r="G10" i="6"/>
  <c r="H10" i="6"/>
  <c r="I10" i="6"/>
  <c r="J10" i="6"/>
  <c r="K10" i="6"/>
  <c r="L10" i="6"/>
  <c r="M10" i="6"/>
  <c r="N10" i="6"/>
  <c r="O10" i="6"/>
  <c r="E11" i="6"/>
  <c r="F11" i="6"/>
  <c r="G11" i="6"/>
  <c r="H11" i="6"/>
  <c r="I11" i="6"/>
  <c r="J11" i="6"/>
  <c r="K11" i="6"/>
  <c r="L11" i="6"/>
  <c r="M11" i="6"/>
  <c r="E12" i="6"/>
  <c r="F12" i="6"/>
  <c r="G12" i="6"/>
  <c r="H12" i="6"/>
  <c r="I12" i="6"/>
  <c r="J12" i="6"/>
  <c r="K12" i="6"/>
  <c r="L12" i="6"/>
  <c r="M12" i="6"/>
  <c r="D3" i="6"/>
  <c r="D4" i="6"/>
  <c r="D5" i="6"/>
  <c r="D6" i="6"/>
  <c r="D7" i="6"/>
  <c r="D8" i="6"/>
  <c r="D9" i="6"/>
  <c r="D10" i="6"/>
  <c r="D11" i="6"/>
  <c r="D12" i="6"/>
  <c r="E35" i="6"/>
  <c r="F35" i="6"/>
  <c r="G35" i="6"/>
  <c r="H35" i="6"/>
  <c r="I35" i="6"/>
  <c r="J35" i="6"/>
  <c r="K35" i="6"/>
  <c r="L35" i="6"/>
  <c r="M35" i="6"/>
  <c r="N35" i="6"/>
  <c r="O35" i="6"/>
  <c r="E36" i="6"/>
  <c r="F36" i="6"/>
  <c r="G36" i="6"/>
  <c r="H36" i="6"/>
  <c r="I36" i="6"/>
  <c r="J36" i="6"/>
  <c r="K36" i="6"/>
  <c r="L36" i="6"/>
  <c r="M36" i="6"/>
  <c r="N36" i="6"/>
  <c r="O36" i="6"/>
  <c r="E37" i="6"/>
  <c r="F37" i="6"/>
  <c r="G37" i="6"/>
  <c r="H37" i="6"/>
  <c r="I37" i="6"/>
  <c r="J37" i="6"/>
  <c r="K37" i="6"/>
  <c r="L37" i="6"/>
  <c r="M37" i="6"/>
  <c r="N37" i="6"/>
  <c r="O37" i="6"/>
  <c r="E38" i="6"/>
  <c r="F38" i="6"/>
  <c r="G38" i="6"/>
  <c r="H38" i="6"/>
  <c r="I38" i="6"/>
  <c r="J38" i="6"/>
  <c r="K38" i="6"/>
  <c r="L38" i="6"/>
  <c r="M38" i="6"/>
  <c r="N38" i="6"/>
  <c r="O38" i="6"/>
  <c r="E39" i="6"/>
  <c r="F39" i="6"/>
  <c r="G39" i="6"/>
  <c r="H39" i="6"/>
  <c r="I39" i="6"/>
  <c r="J39" i="6"/>
  <c r="K39" i="6"/>
  <c r="L39" i="6"/>
  <c r="M39" i="6"/>
  <c r="N39" i="6"/>
  <c r="O39" i="6"/>
  <c r="E40" i="6"/>
  <c r="F40" i="6"/>
  <c r="G40" i="6"/>
  <c r="H40" i="6"/>
  <c r="I40" i="6"/>
  <c r="J40" i="6"/>
  <c r="K40" i="6"/>
  <c r="L40" i="6"/>
  <c r="M40" i="6"/>
  <c r="N40" i="6"/>
  <c r="O40" i="6"/>
  <c r="E41" i="6"/>
  <c r="F41" i="6"/>
  <c r="G41" i="6"/>
  <c r="H41" i="6"/>
  <c r="I41" i="6"/>
  <c r="J41" i="6"/>
  <c r="K41" i="6"/>
  <c r="L41" i="6"/>
  <c r="M41" i="6"/>
  <c r="N41" i="6"/>
  <c r="O41" i="6"/>
  <c r="E42" i="6"/>
  <c r="F42" i="6"/>
  <c r="G42" i="6"/>
  <c r="H42" i="6"/>
  <c r="I42" i="6"/>
  <c r="J42" i="6"/>
  <c r="K42" i="6"/>
  <c r="L42" i="6"/>
  <c r="M42" i="6"/>
  <c r="N42" i="6"/>
  <c r="O42" i="6"/>
  <c r="E43" i="6"/>
  <c r="F43" i="6"/>
  <c r="G43" i="6"/>
  <c r="H43" i="6"/>
  <c r="I43" i="6"/>
  <c r="J43" i="6"/>
  <c r="K43" i="6"/>
  <c r="L43" i="6"/>
  <c r="M43" i="6"/>
  <c r="N43" i="6"/>
  <c r="O43" i="6"/>
  <c r="E44" i="6"/>
  <c r="F44" i="6"/>
  <c r="G44" i="6"/>
  <c r="H44" i="6"/>
  <c r="I44" i="6"/>
  <c r="J44" i="6"/>
  <c r="K44" i="6"/>
  <c r="L44" i="6"/>
  <c r="M44" i="6"/>
  <c r="N44" i="6"/>
  <c r="O44" i="6"/>
  <c r="E45" i="6"/>
  <c r="F45" i="6"/>
  <c r="G45" i="6"/>
  <c r="H45" i="6"/>
  <c r="I45" i="6"/>
  <c r="J45" i="6"/>
  <c r="K45" i="6"/>
  <c r="L45" i="6"/>
  <c r="M45" i="6"/>
  <c r="N45" i="6"/>
  <c r="O45" i="6"/>
  <c r="D36" i="6"/>
  <c r="D37" i="6"/>
  <c r="D38" i="6"/>
  <c r="D39" i="6"/>
  <c r="D40" i="6"/>
  <c r="D41" i="6"/>
  <c r="D42" i="6"/>
  <c r="D43" i="6"/>
  <c r="D44" i="6"/>
  <c r="D45" i="6"/>
  <c r="D35" i="6"/>
  <c r="O24" i="6"/>
  <c r="E24" i="6"/>
  <c r="F24" i="6"/>
  <c r="G24" i="6"/>
  <c r="H24" i="6"/>
  <c r="I24" i="6"/>
  <c r="J24" i="6"/>
  <c r="K24" i="6"/>
  <c r="L24" i="6"/>
  <c r="M24" i="6"/>
  <c r="N24" i="6"/>
  <c r="E25" i="6"/>
  <c r="F25" i="6"/>
  <c r="G25" i="6"/>
  <c r="H25" i="6"/>
  <c r="I25" i="6"/>
  <c r="J25" i="6"/>
  <c r="K25" i="6"/>
  <c r="L25" i="6"/>
  <c r="M25" i="6"/>
  <c r="N25" i="6"/>
  <c r="O25" i="6"/>
  <c r="E26" i="6"/>
  <c r="F26" i="6"/>
  <c r="G26" i="6"/>
  <c r="H26" i="6"/>
  <c r="I26" i="6"/>
  <c r="J26" i="6"/>
  <c r="K26" i="6"/>
  <c r="L26" i="6"/>
  <c r="M26" i="6"/>
  <c r="N26" i="6"/>
  <c r="O26" i="6"/>
  <c r="E27" i="6"/>
  <c r="F27" i="6"/>
  <c r="G27" i="6"/>
  <c r="H27" i="6"/>
  <c r="I27" i="6"/>
  <c r="J27" i="6"/>
  <c r="K27" i="6"/>
  <c r="L27" i="6"/>
  <c r="M27" i="6"/>
  <c r="N27" i="6"/>
  <c r="O27" i="6"/>
  <c r="E28" i="6"/>
  <c r="F28" i="6"/>
  <c r="G28" i="6"/>
  <c r="H28" i="6"/>
  <c r="I28" i="6"/>
  <c r="J28" i="6"/>
  <c r="K28" i="6"/>
  <c r="L28" i="6"/>
  <c r="M28" i="6"/>
  <c r="N28" i="6"/>
  <c r="O28" i="6"/>
  <c r="E29" i="6"/>
  <c r="F29" i="6"/>
  <c r="G29" i="6"/>
  <c r="H29" i="6"/>
  <c r="I29" i="6"/>
  <c r="J29" i="6"/>
  <c r="K29" i="6"/>
  <c r="L29" i="6"/>
  <c r="M29" i="6"/>
  <c r="N29" i="6"/>
  <c r="O29" i="6"/>
  <c r="E30" i="6"/>
  <c r="F30" i="6"/>
  <c r="G30" i="6"/>
  <c r="H30" i="6"/>
  <c r="I30" i="6"/>
  <c r="J30" i="6"/>
  <c r="K30" i="6"/>
  <c r="L30" i="6"/>
  <c r="M30" i="6"/>
  <c r="N30" i="6"/>
  <c r="O30" i="6"/>
  <c r="E31" i="6"/>
  <c r="F31" i="6"/>
  <c r="G31" i="6"/>
  <c r="H31" i="6"/>
  <c r="I31" i="6"/>
  <c r="J31" i="6"/>
  <c r="K31" i="6"/>
  <c r="L31" i="6"/>
  <c r="M31" i="6"/>
  <c r="N31" i="6"/>
  <c r="O31" i="6"/>
  <c r="E32" i="6"/>
  <c r="F32" i="6"/>
  <c r="G32" i="6"/>
  <c r="H32" i="6"/>
  <c r="I32" i="6"/>
  <c r="J32" i="6"/>
  <c r="K32" i="6"/>
  <c r="L32" i="6"/>
  <c r="M32" i="6"/>
  <c r="N32" i="6"/>
  <c r="O32" i="6"/>
  <c r="E33" i="6"/>
  <c r="F33" i="6"/>
  <c r="G33" i="6"/>
  <c r="H33" i="6"/>
  <c r="I33" i="6"/>
  <c r="J33" i="6"/>
  <c r="K33" i="6"/>
  <c r="L33" i="6"/>
  <c r="M33" i="6"/>
  <c r="N33" i="6"/>
  <c r="O33" i="6"/>
  <c r="E34" i="6"/>
  <c r="F34" i="6"/>
  <c r="G34" i="6"/>
  <c r="H34" i="6"/>
  <c r="I34" i="6"/>
  <c r="J34" i="6"/>
  <c r="K34" i="6"/>
  <c r="L34" i="6"/>
  <c r="M34" i="6"/>
  <c r="N34" i="6"/>
  <c r="O34" i="6"/>
  <c r="D25" i="6"/>
  <c r="D26" i="6"/>
  <c r="D27" i="6"/>
  <c r="D28" i="6"/>
  <c r="D29" i="6"/>
  <c r="D30" i="6"/>
  <c r="D31" i="6"/>
  <c r="D32" i="6"/>
  <c r="D33" i="6"/>
  <c r="D34" i="6"/>
  <c r="D24" i="6"/>
  <c r="E13" i="6"/>
  <c r="F13" i="6"/>
  <c r="G13" i="6"/>
  <c r="H13" i="6"/>
  <c r="I13" i="6"/>
  <c r="J13" i="6"/>
  <c r="K13" i="6"/>
  <c r="L13" i="6"/>
  <c r="M13" i="6"/>
  <c r="N13" i="6"/>
  <c r="O13" i="6"/>
  <c r="E14" i="6"/>
  <c r="F14" i="6"/>
  <c r="G14" i="6"/>
  <c r="H14" i="6"/>
  <c r="I14" i="6"/>
  <c r="J14" i="6"/>
  <c r="K14" i="6"/>
  <c r="L14" i="6"/>
  <c r="M14" i="6"/>
  <c r="N14" i="6"/>
  <c r="O14" i="6"/>
  <c r="E15" i="6"/>
  <c r="F15" i="6"/>
  <c r="G15" i="6"/>
  <c r="H15" i="6"/>
  <c r="I15" i="6"/>
  <c r="J15" i="6"/>
  <c r="K15" i="6"/>
  <c r="L15" i="6"/>
  <c r="M15" i="6"/>
  <c r="N15" i="6"/>
  <c r="O15" i="6"/>
  <c r="E16" i="6"/>
  <c r="F16" i="6"/>
  <c r="G16" i="6"/>
  <c r="H16" i="6"/>
  <c r="I16" i="6"/>
  <c r="J16" i="6"/>
  <c r="K16" i="6"/>
  <c r="L16" i="6"/>
  <c r="M16" i="6"/>
  <c r="N16" i="6"/>
  <c r="O16" i="6"/>
  <c r="E17" i="6"/>
  <c r="F17" i="6"/>
  <c r="G17" i="6"/>
  <c r="H17" i="6"/>
  <c r="I17" i="6"/>
  <c r="J17" i="6"/>
  <c r="K17" i="6"/>
  <c r="L17" i="6"/>
  <c r="M17" i="6"/>
  <c r="N17" i="6"/>
  <c r="O17" i="6"/>
  <c r="E18" i="6"/>
  <c r="F18" i="6"/>
  <c r="G18" i="6"/>
  <c r="H18" i="6"/>
  <c r="I18" i="6"/>
  <c r="J18" i="6"/>
  <c r="K18" i="6"/>
  <c r="L18" i="6"/>
  <c r="M18" i="6"/>
  <c r="N18" i="6"/>
  <c r="O18" i="6"/>
  <c r="E19" i="6"/>
  <c r="F19" i="6"/>
  <c r="G19" i="6"/>
  <c r="H19" i="6"/>
  <c r="I19" i="6"/>
  <c r="J19" i="6"/>
  <c r="K19" i="6"/>
  <c r="L19" i="6"/>
  <c r="M19" i="6"/>
  <c r="N19" i="6"/>
  <c r="O19" i="6"/>
  <c r="E20" i="6"/>
  <c r="F20" i="6"/>
  <c r="G20" i="6"/>
  <c r="H20" i="6"/>
  <c r="I20" i="6"/>
  <c r="J20" i="6"/>
  <c r="K20" i="6"/>
  <c r="L20" i="6"/>
  <c r="M20" i="6"/>
  <c r="N20" i="6"/>
  <c r="O20" i="6"/>
  <c r="E21" i="6"/>
  <c r="F21" i="6"/>
  <c r="G21" i="6"/>
  <c r="H21" i="6"/>
  <c r="I21" i="6"/>
  <c r="J21" i="6"/>
  <c r="K21" i="6"/>
  <c r="L21" i="6"/>
  <c r="M21" i="6"/>
  <c r="N21" i="6"/>
  <c r="O21" i="6"/>
  <c r="E22" i="6"/>
  <c r="F22" i="6"/>
  <c r="G22" i="6"/>
  <c r="H22" i="6"/>
  <c r="I22" i="6"/>
  <c r="J22" i="6"/>
  <c r="K22" i="6"/>
  <c r="L22" i="6"/>
  <c r="M22" i="6"/>
  <c r="N22" i="6"/>
  <c r="O22" i="6"/>
  <c r="E23" i="6"/>
  <c r="F23" i="6"/>
  <c r="G23" i="6"/>
  <c r="H23" i="6"/>
  <c r="I23" i="6"/>
  <c r="J23" i="6"/>
  <c r="K23" i="6"/>
  <c r="L23" i="6"/>
  <c r="M23" i="6"/>
  <c r="N23" i="6"/>
  <c r="O23" i="6"/>
  <c r="D14" i="6"/>
  <c r="D15" i="6"/>
  <c r="D16" i="6"/>
  <c r="D17" i="6"/>
  <c r="D18" i="6"/>
  <c r="D19" i="6"/>
  <c r="D20" i="6"/>
  <c r="D21" i="6"/>
  <c r="D22" i="6"/>
  <c r="D23" i="6"/>
  <c r="D13" i="6"/>
  <c r="F1" i="6"/>
  <c r="G1" i="6"/>
  <c r="H1" i="6"/>
  <c r="I1" i="6"/>
  <c r="J1" i="6"/>
  <c r="K1" i="6"/>
  <c r="L1" i="6"/>
  <c r="M1" i="6"/>
  <c r="N1" i="6"/>
  <c r="O1" i="6"/>
  <c r="T5" i="5"/>
  <c r="T7" i="5"/>
  <c r="T10" i="5"/>
  <c r="T14" i="5"/>
  <c r="T19" i="5"/>
  <c r="T23" i="5"/>
  <c r="T28" i="5"/>
  <c r="T34" i="5"/>
  <c r="T39" i="5"/>
  <c r="T44" i="5"/>
  <c r="T49" i="5"/>
  <c r="T54" i="5"/>
  <c r="T59" i="5"/>
  <c r="T64" i="5"/>
  <c r="T69" i="5"/>
  <c r="T72" i="5"/>
  <c r="T80" i="5"/>
  <c r="T85" i="5"/>
  <c r="T90" i="5"/>
  <c r="T95" i="5"/>
  <c r="T100" i="5"/>
  <c r="Q2" i="5"/>
  <c r="Q3" i="5"/>
  <c r="Q4" i="5"/>
  <c r="Q5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M5" i="5"/>
  <c r="M7" i="5"/>
  <c r="M10" i="5"/>
  <c r="M13" i="5"/>
  <c r="M16" i="5"/>
  <c r="M19" i="5"/>
  <c r="M23" i="5"/>
  <c r="M26" i="5"/>
  <c r="M30" i="5"/>
  <c r="M34" i="5"/>
  <c r="M38" i="5"/>
  <c r="M44" i="5"/>
  <c r="M52" i="5"/>
  <c r="M66" i="5"/>
  <c r="M96" i="5"/>
  <c r="J2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I53" i="2"/>
  <c r="I63" i="2"/>
  <c r="F1" i="4"/>
  <c r="G1" i="4"/>
  <c r="H1" i="4"/>
  <c r="I1" i="4"/>
  <c r="J1" i="4"/>
  <c r="K1" i="4"/>
  <c r="L1" i="4"/>
  <c r="M1" i="4"/>
  <c r="N1" i="4"/>
  <c r="O1" i="4"/>
  <c r="D29" i="4"/>
  <c r="E14" i="4"/>
  <c r="F14" i="4"/>
  <c r="G14" i="4"/>
  <c r="H14" i="4"/>
  <c r="I14" i="4"/>
  <c r="J14" i="4"/>
  <c r="K14" i="4"/>
  <c r="L14" i="4"/>
  <c r="M14" i="4"/>
  <c r="N14" i="4"/>
  <c r="O14" i="4"/>
  <c r="D14" i="4"/>
  <c r="Q35" i="2"/>
  <c r="Q36" i="2"/>
  <c r="Q37" i="2"/>
  <c r="Q38" i="2"/>
  <c r="Q39" i="2"/>
  <c r="Q40" i="2"/>
  <c r="Q41" i="2"/>
  <c r="Q42" i="2"/>
  <c r="Q43" i="2"/>
  <c r="M35" i="2"/>
  <c r="M36" i="2"/>
  <c r="M37" i="2"/>
  <c r="M39" i="2"/>
  <c r="M43" i="2"/>
  <c r="G31" i="2"/>
  <c r="G33" i="2"/>
  <c r="G35" i="2"/>
  <c r="G37" i="2"/>
  <c r="G38" i="2"/>
  <c r="G40" i="2"/>
  <c r="G42" i="2"/>
  <c r="G43" i="2"/>
  <c r="G45" i="2"/>
  <c r="G47" i="2"/>
  <c r="G49" i="2"/>
  <c r="G50" i="2"/>
  <c r="G52" i="2"/>
  <c r="G53" i="2"/>
  <c r="G55" i="2"/>
  <c r="G56" i="2"/>
  <c r="G58" i="2"/>
  <c r="G60" i="2"/>
  <c r="G61" i="2"/>
  <c r="G63" i="2"/>
  <c r="G65" i="2"/>
  <c r="D2" i="2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  <author>Arnulf Grubler</author>
  </authors>
  <commentList>
    <comment ref="E31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Use SSP1 numbers for regional allocation</t>
        </r>
      </text>
    </comment>
    <comment ref="G31" authorId="1" shapeId="0" xr:uid="{00000000-0006-0000-0200-000002000000}">
      <text>
        <r>
          <rPr>
            <b/>
            <sz val="9"/>
            <color indexed="81"/>
            <rFont val="Tahoma"/>
            <family val="2"/>
          </rPr>
          <t>Arnulf Grubler:</t>
        </r>
        <r>
          <rPr>
            <sz val="9"/>
            <color indexed="81"/>
            <rFont val="Tahoma"/>
            <family val="2"/>
          </rPr>
          <t xml:space="preserve">
expon. Growth scenario (LSM), 20% learning rate</t>
        </r>
      </text>
    </comment>
    <comment ref="J31" authorId="1" shapeId="0" xr:uid="{00000000-0006-0000-0200-000003000000}">
      <text>
        <r>
          <rPr>
            <b/>
            <sz val="9"/>
            <color indexed="81"/>
            <rFont val="Tahoma"/>
            <family val="2"/>
          </rPr>
          <t>Arnulf Grubler:</t>
        </r>
        <r>
          <rPr>
            <sz val="9"/>
            <color indexed="81"/>
            <rFont val="Tahoma"/>
            <family val="2"/>
          </rPr>
          <t xml:space="preserve">
assumption</t>
        </r>
      </text>
    </comment>
    <comment ref="N31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Arnulf Grubler:</t>
        </r>
        <r>
          <rPr>
            <sz val="9"/>
            <color indexed="81"/>
            <rFont val="Tahoma"/>
            <family val="2"/>
          </rPr>
          <t xml:space="preserve">
assumption</t>
        </r>
      </text>
    </comment>
    <comment ref="O31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Arnulf Grubler:</t>
        </r>
        <r>
          <rPr>
            <sz val="9"/>
            <color indexed="81"/>
            <rFont val="Tahoma"/>
            <family val="2"/>
          </rPr>
          <t xml:space="preserve">
assumption</t>
        </r>
      </text>
    </comment>
    <comment ref="D65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preferred</t>
        </r>
      </text>
    </comment>
    <comment ref="O65" authorId="1" shapeId="0" xr:uid="{00000000-0006-0000-0200-000007000000}">
      <text>
        <r>
          <rPr>
            <b/>
            <sz val="9"/>
            <color indexed="81"/>
            <rFont val="Tahoma"/>
            <family val="2"/>
          </rPr>
          <t>Arnulf Grubler:</t>
        </r>
        <r>
          <rPr>
            <sz val="9"/>
            <color indexed="81"/>
            <rFont val="Tahoma"/>
            <family val="2"/>
          </rPr>
          <t xml:space="preserve">
Model T learning curve model extrapolated</t>
        </r>
      </text>
    </comment>
    <comment ref="F99" authorId="1" shapeId="0" xr:uid="{00000000-0006-0000-0200-000008000000}">
      <text>
        <r>
          <rPr>
            <b/>
            <sz val="9"/>
            <color indexed="81"/>
            <rFont val="Tahoma"/>
            <family val="2"/>
          </rPr>
          <t>Arnulf Grubler:</t>
        </r>
        <r>
          <rPr>
            <sz val="9"/>
            <color indexed="81"/>
            <rFont val="Tahoma"/>
            <family val="2"/>
          </rPr>
          <t xml:space="preserve">
assumed to be close to MESSAGE median</t>
        </r>
      </text>
    </comment>
    <comment ref="G99" authorId="1" shapeId="0" xr:uid="{00000000-0006-0000-0200-000009000000}">
      <text>
        <r>
          <rPr>
            <b/>
            <sz val="9"/>
            <color indexed="81"/>
            <rFont val="Tahoma"/>
            <family val="2"/>
          </rPr>
          <t>Arnulf Grubler:</t>
        </r>
        <r>
          <rPr>
            <sz val="9"/>
            <color indexed="81"/>
            <rFont val="Tahoma"/>
            <family val="2"/>
          </rPr>
          <t xml:space="preserve">
current costs in China and India or Turkey (IRENA, 2015), about twice as high in OECD</t>
        </r>
      </text>
    </comment>
    <comment ref="O116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Arnulf Grubler:</t>
        </r>
        <r>
          <rPr>
            <sz val="9"/>
            <color indexed="81"/>
            <rFont val="Tahoma"/>
            <family val="2"/>
          </rPr>
          <t xml:space="preserve">
Model T learning curve model extrapolated</t>
        </r>
      </text>
    </comment>
  </commentList>
</comments>
</file>

<file path=xl/sharedStrings.xml><?xml version="1.0" encoding="utf-8"?>
<sst xmlns="http://schemas.openxmlformats.org/spreadsheetml/2006/main" count="1431" uniqueCount="204">
  <si>
    <t>Technology cost assumptions for granular technologies</t>
  </si>
  <si>
    <t>Investment costs $/kW</t>
  </si>
  <si>
    <t>solar_PV</t>
  </si>
  <si>
    <t>GEA Efficiency</t>
  </si>
  <si>
    <t>SSP2</t>
  </si>
  <si>
    <t>SSP1</t>
  </si>
  <si>
    <t>1845-3551</t>
  </si>
  <si>
    <t>313-479</t>
  </si>
  <si>
    <t>318-355</t>
  </si>
  <si>
    <t>881-1243</t>
  </si>
  <si>
    <t>951-1065</t>
  </si>
  <si>
    <t>497-924</t>
  </si>
  <si>
    <t>solar_i</t>
  </si>
  <si>
    <t>983-2200</t>
  </si>
  <si>
    <t>883-1032</t>
  </si>
  <si>
    <t>740-883</t>
  </si>
  <si>
    <t>stor_ppl (batteries?)</t>
  </si>
  <si>
    <t>2157-2732</t>
  </si>
  <si>
    <t>1991-2381</t>
  </si>
  <si>
    <t>SSPs: data from Volker, plus additional data from SSP1input and SSP2-CD-LINKs data files</t>
  </si>
  <si>
    <t>GEA Efficiency: GEA Chapter 17 spreadsheet download</t>
  </si>
  <si>
    <t>720-765</t>
  </si>
  <si>
    <t>620-633</t>
  </si>
  <si>
    <t>??</t>
  </si>
  <si>
    <t>wind_ppl</t>
  </si>
  <si>
    <t>962-1465</t>
  </si>
  <si>
    <t>660-867</t>
  </si>
  <si>
    <t>683-800</t>
  </si>
  <si>
    <t>wind offshore</t>
  </si>
  <si>
    <t>883-1400</t>
  </si>
  <si>
    <t>511-667</t>
  </si>
  <si>
    <t>533-593</t>
  </si>
  <si>
    <t>667-794</t>
  </si>
  <si>
    <t>wind</t>
  </si>
  <si>
    <t>H2_ele</t>
  </si>
  <si>
    <t>465-500</t>
  </si>
  <si>
    <t>224-240</t>
  </si>
  <si>
    <t>205-206</t>
  </si>
  <si>
    <t>notes</t>
  </si>
  <si>
    <t>SSP1 higher than SSP2!!</t>
  </si>
  <si>
    <t>1523-1661</t>
  </si>
  <si>
    <t>FC_transp</t>
  </si>
  <si>
    <t>Nuclear_LC</t>
  </si>
  <si>
    <t>nuclear_HC</t>
  </si>
  <si>
    <t>solar_th_ppl</t>
  </si>
  <si>
    <t>for comparison some lumpy technologies:</t>
  </si>
  <si>
    <t>2502-3800</t>
  </si>
  <si>
    <t>2504-3892</t>
  </si>
  <si>
    <t>n.a.</t>
  </si>
  <si>
    <t>2058-3448</t>
  </si>
  <si>
    <t>1911-2978</t>
  </si>
  <si>
    <t>2503-2925</t>
  </si>
  <si>
    <t>2269-3660</t>
  </si>
  <si>
    <t>2562-3592</t>
  </si>
  <si>
    <t>3310-3533</t>
  </si>
  <si>
    <t>3575-6175</t>
  </si>
  <si>
    <t>4184-6175</t>
  </si>
  <si>
    <t>3824-6175</t>
  </si>
  <si>
    <t>1972-2288</t>
  </si>
  <si>
    <t>2581-2892</t>
  </si>
  <si>
    <t>2152-2193</t>
  </si>
  <si>
    <t>2295-2892</t>
  </si>
  <si>
    <t>1449-1767</t>
  </si>
  <si>
    <t>1395-1640</t>
  </si>
  <si>
    <t>nucl GEA-H to GEA-L</t>
  </si>
  <si>
    <t>2050/2010 ratio</t>
  </si>
  <si>
    <t>other lumpy techs in SSPs: static costs or slight increase</t>
  </si>
  <si>
    <t>.13 - .18</t>
  </si>
  <si>
    <t>.47 - .9</t>
  </si>
  <si>
    <t>.83 - .86</t>
  </si>
  <si>
    <t>.60 - .69</t>
  </si>
  <si>
    <t>.48 - .62</t>
  </si>
  <si>
    <t>0.43 - .48</t>
  </si>
  <si>
    <t>.60 - .64</t>
  </si>
  <si>
    <t>.83 - .90</t>
  </si>
  <si>
    <t>.86 - .93</t>
  </si>
  <si>
    <t>~1</t>
  </si>
  <si>
    <t>PV (BP)</t>
  </si>
  <si>
    <t>TWh</t>
  </si>
  <si>
    <t>expon.trend</t>
  </si>
  <si>
    <t>cum_TWh</t>
  </si>
  <si>
    <t>#doublings</t>
  </si>
  <si>
    <t>LR</t>
  </si>
  <si>
    <t>cost</t>
  </si>
  <si>
    <t>scen_low</t>
  </si>
  <si>
    <t>scen-high</t>
  </si>
  <si>
    <t>595-896</t>
  </si>
  <si>
    <t>SSP1 low</t>
  </si>
  <si>
    <t>MESSAGE low b2C v2</t>
  </si>
  <si>
    <t>GW</t>
  </si>
  <si>
    <t>with MESSAGE scenario (GW)</t>
  </si>
  <si>
    <t>EJ</t>
  </si>
  <si>
    <t>(IEA, 2017)</t>
  </si>
  <si>
    <t>late and learning only after 2050</t>
  </si>
  <si>
    <t>$/kW</t>
  </si>
  <si>
    <t>3000 - 8000</t>
  </si>
  <si>
    <t>Haegel et al., Science 2016</t>
  </si>
  <si>
    <t>250-500 (8 to 1 TW, min 3 projected for 2030)</t>
  </si>
  <si>
    <t>solar_pv_ppl</t>
  </si>
  <si>
    <t>R11_AFR</t>
  </si>
  <si>
    <t>R11_CPA</t>
  </si>
  <si>
    <t>R11_EEU</t>
  </si>
  <si>
    <t>R11_FSU</t>
  </si>
  <si>
    <t>R11_LAM</t>
  </si>
  <si>
    <t>R11_MEA</t>
  </si>
  <si>
    <t>R11_NAM</t>
  </si>
  <si>
    <t>R11_PAO</t>
  </si>
  <si>
    <t>R11_PAS</t>
  </si>
  <si>
    <t>R11_SAS</t>
  </si>
  <si>
    <t>R11_WEU</t>
  </si>
  <si>
    <t>SSP2-CD-LINKS</t>
  </si>
  <si>
    <t>mean</t>
  </si>
  <si>
    <t>AFR</t>
  </si>
  <si>
    <t>Capital Cost|Electricity|Solar|PV</t>
  </si>
  <si>
    <t>US$2010/kW OR local currency/kW</t>
  </si>
  <si>
    <t>CPA</t>
  </si>
  <si>
    <t>EEU</t>
  </si>
  <si>
    <t>FSU</t>
  </si>
  <si>
    <t>LAM</t>
  </si>
  <si>
    <t>MEA</t>
  </si>
  <si>
    <t>NAM</t>
  </si>
  <si>
    <t>PAO</t>
  </si>
  <si>
    <t>PAS</t>
  </si>
  <si>
    <t>SAS</t>
  </si>
  <si>
    <t>WEU</t>
  </si>
  <si>
    <t>module</t>
  </si>
  <si>
    <t>NEW</t>
  </si>
  <si>
    <t>h2_fc_trp</t>
  </si>
  <si>
    <t>h2_elec</t>
  </si>
  <si>
    <t>stor_ppl</t>
  </si>
  <si>
    <t>EPA TAR 2016 100% EV</t>
  </si>
  <si>
    <t>(conservative)</t>
  </si>
  <si>
    <t>also for FC in other sectors!!</t>
  </si>
  <si>
    <t>Frauenhofer: 120-210 Euro (best to worst case scenario)</t>
  </si>
  <si>
    <t>Logistic Fit (data)</t>
  </si>
  <si>
    <t>Gompertz Fit (data)</t>
  </si>
  <si>
    <t>Sharif-Kabir(g=0.5)Fit (data)</t>
  </si>
  <si>
    <t>Floyd Fit (data)</t>
  </si>
  <si>
    <t>Linear Fit (data)</t>
  </si>
  <si>
    <t>Exponential Fit (data)</t>
  </si>
  <si>
    <t>doublings</t>
  </si>
  <si>
    <t>intial</t>
  </si>
  <si>
    <t>(Rivera et al)</t>
  </si>
  <si>
    <t xml:space="preserve"> </t>
  </si>
  <si>
    <t>FC LSM IEA scenario</t>
  </si>
  <si>
    <t>cum logistic</t>
  </si>
  <si>
    <t>cumexpon</t>
  </si>
  <si>
    <t>initial</t>
  </si>
  <si>
    <t>Model T Ford</t>
  </si>
  <si>
    <t>SLOW</t>
  </si>
  <si>
    <t>FAST</t>
  </si>
  <si>
    <t/>
  </si>
  <si>
    <t>TECHNOLOGY</t>
  </si>
  <si>
    <t>REGION</t>
  </si>
  <si>
    <t>DM (2017-08-23):  These are the costs currently being used in the scenario (SSP2 consistent).</t>
  </si>
  <si>
    <t>h2_fc_I</t>
  </si>
  <si>
    <t>h2_fc_RC</t>
  </si>
  <si>
    <t>DM (2017-08-31):  These are the costs currently being used in the scenario (SSP2 consistent).</t>
  </si>
  <si>
    <t>value ▾</t>
  </si>
  <si>
    <t>type ▾</t>
  </si>
  <si>
    <t>name ▾</t>
  </si>
  <si>
    <t>unit ▾</t>
  </si>
  <si>
    <t>year_vtg ▾</t>
  </si>
  <si>
    <t>year_act ▾</t>
  </si>
  <si>
    <t>model ▾</t>
  </si>
  <si>
    <t>scenario ▾</t>
  </si>
  <si>
    <t>technology ▾</t>
  </si>
  <si>
    <t>node_loc ▾</t>
  </si>
  <si>
    <t>name</t>
  </si>
  <si>
    <t>fix_cost</t>
  </si>
  <si>
    <t>unit</t>
  </si>
  <si>
    <t>USD/GWa</t>
  </si>
  <si>
    <t>year_vtg</t>
  </si>
  <si>
    <t>year_act</t>
  </si>
  <si>
    <t>model</t>
  </si>
  <si>
    <t>scenario</t>
  </si>
  <si>
    <t>technology</t>
  </si>
  <si>
    <t>node_loc</t>
  </si>
  <si>
    <t>MESSAGEix-GLOBIOM_low</t>
  </si>
  <si>
    <t>b2C_NPi2020_noBECCS_V6</t>
  </si>
  <si>
    <t>Units of investment costs in MESSAGE:  US$2005 / kW</t>
  </si>
  <si>
    <t>Units of fixed O&amp;M costs in MESSAGE:  US$2005 / kWyr / yr</t>
  </si>
  <si>
    <t>slow tech dynamics assumed as less granular than residential and much lower production runs (and learning effects)</t>
  </si>
  <si>
    <t>fast cost scenario to be used for transport FC (high degree of serialization, greater simplicity than IC engines.</t>
  </si>
  <si>
    <t>higher "plug and play" installation costs so therefore more expensive than FC in transport, more granular so lower than FC in industry</t>
  </si>
  <si>
    <t>3% of new investment costs</t>
  </si>
  <si>
    <t>3% of investment costs (rounded up)</t>
  </si>
  <si>
    <t>3% of investment costs</t>
  </si>
  <si>
    <t>rounded up 3$/kW is min transaction fee for remote sensing serviced granulat FC units</t>
  </si>
  <si>
    <t>delayed cost reduction and min cost floor of 5 $/kW as more lumpy industrial technology (also added complexity for solar concentrators that provide higher temp. heat for industry, compared to solar flat plate collectors [also used in industry]</t>
  </si>
  <si>
    <t>reduction deplayed by 1 decade, min cost floor of 10 $/kW assumed as more lumpy than FC RC</t>
  </si>
  <si>
    <t>min fixed costs/yr of 50 $ for 10 kW unit</t>
  </si>
  <si>
    <t>R12_AFR</t>
  </si>
  <si>
    <t>R12_EEU</t>
  </si>
  <si>
    <t>R12_FSU</t>
  </si>
  <si>
    <t>R12_LAM</t>
  </si>
  <si>
    <t>R12_MEA</t>
  </si>
  <si>
    <t>R12_NAM</t>
  </si>
  <si>
    <t>R12_PAO</t>
  </si>
  <si>
    <t>R12_PAS</t>
  </si>
  <si>
    <t>R12_SAS</t>
  </si>
  <si>
    <t>R12_WEU</t>
  </si>
  <si>
    <t>R12_RCPA</t>
  </si>
  <si>
    <t>R12_CHN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</si>
</sst>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"/>
    <numFmt numFmtId="166" formatCode="0.0"/>
    <numFmt numFmtId="167" formatCode="#,##0.00000"/>
  </numFmts>
  <fonts count="2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6" tint="-0.249977111117893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theme="6" tint="-0.249977111117893"/>
      <name val="Arial"/>
      <family val="2"/>
    </font>
    <font>
      <b/>
      <sz val="11"/>
      <color theme="1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sz val="11"/>
      <color rgb="FF333333"/>
      <name val="Arial"/>
      <family val="2"/>
    </font>
    <font>
      <i/>
      <sz val="11"/>
      <color rgb="FF333333"/>
      <name val="Arial"/>
      <family val="2"/>
    </font>
    <font>
      <b/>
      <sz val="8"/>
      <color theme="1"/>
      <name val="Calibri"/>
      <family val="2"/>
      <scheme val="minor"/>
    </font>
    <font>
      <sz val="8"/>
      <color rgb="FF3D3D3D"/>
      <name val="Calibri"/>
      <family val="2"/>
      <scheme val="minor"/>
    </font>
    <font>
      <b/>
      <sz val="8"/>
      <color rgb="FF3D3D3D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E6EEEE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DCDCD"/>
      </left>
      <right style="medium">
        <color rgb="FFCDCDCD"/>
      </right>
      <top style="medium">
        <color rgb="FFCDCDCD"/>
      </top>
      <bottom style="medium">
        <color rgb="FFCDCDCD"/>
      </bottom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/>
      <right style="medium">
        <color rgb="FFCDCDCD"/>
      </right>
      <top/>
      <bottom/>
      <diagonal/>
    </border>
    <border>
      <left/>
      <right/>
      <top/>
      <bottom style="medium">
        <color rgb="FFCDCDCD"/>
      </bottom>
      <diagonal/>
    </border>
    <border>
      <left/>
      <right style="medium">
        <color rgb="FFCDCDCD"/>
      </right>
      <top/>
      <bottom style="medium">
        <color rgb="FFCDCDCD"/>
      </bottom>
      <diagonal/>
    </border>
    <border>
      <left style="medium">
        <color rgb="FFCDCDCD"/>
      </left>
      <right/>
      <top style="medium">
        <color rgb="FFCDCDCD"/>
      </top>
      <bottom style="medium">
        <color rgb="FFCDCDCD"/>
      </bottom>
      <diagonal/>
    </border>
    <border>
      <left/>
      <right/>
      <top style="medium">
        <color rgb="FFCDCDCD"/>
      </top>
      <bottom style="medium">
        <color rgb="FFCDCDCD"/>
      </bottom>
      <diagonal/>
    </border>
    <border>
      <left/>
      <right style="medium">
        <color rgb="FFCDCDCD"/>
      </right>
      <top style="medium">
        <color rgb="FFCDCDCD"/>
      </top>
      <bottom style="medium">
        <color rgb="FFCDCDCD"/>
      </bottom>
      <diagonal/>
    </border>
    <border>
      <left style="medium">
        <color rgb="FFCDCDCD"/>
      </left>
      <right style="medium">
        <color rgb="FFCDCDCD"/>
      </right>
      <top style="medium">
        <color rgb="FFCDCDCD"/>
      </top>
      <bottom/>
      <diagonal/>
    </border>
    <border>
      <left style="medium">
        <color rgb="FFCDCDCD"/>
      </left>
      <right style="medium">
        <color rgb="FFCDCDCD"/>
      </right>
      <top/>
      <bottom/>
      <diagonal/>
    </border>
    <border>
      <left style="medium">
        <color rgb="FFCDCDCD"/>
      </left>
      <right style="medium">
        <color rgb="FFCDCDCD"/>
      </right>
      <top/>
      <bottom style="medium">
        <color rgb="FFCDCDCD"/>
      </bottom>
      <diagonal/>
    </border>
    <border>
      <left/>
      <right style="medium">
        <color rgb="FFCDCDCD"/>
      </right>
      <top style="medium">
        <color rgb="FF808080"/>
      </top>
      <bottom/>
      <diagonal/>
    </border>
    <border>
      <left style="medium">
        <color rgb="FF808080"/>
      </left>
      <right/>
      <top/>
      <bottom style="medium">
        <color rgb="FFCDCDCD"/>
      </bottom>
      <diagonal/>
    </border>
    <border>
      <left style="medium">
        <color rgb="FFCDCDCD"/>
      </left>
      <right/>
      <top style="medium">
        <color rgb="FF808080"/>
      </top>
      <bottom style="medium">
        <color rgb="FFCDCDCD"/>
      </bottom>
      <diagonal/>
    </border>
    <border>
      <left/>
      <right/>
      <top style="medium">
        <color rgb="FF808080"/>
      </top>
      <bottom style="medium">
        <color rgb="FFCDCDCD"/>
      </bottom>
      <diagonal/>
    </border>
    <border>
      <left/>
      <right style="medium">
        <color rgb="FFCDCDCD"/>
      </right>
      <top style="medium">
        <color rgb="FF808080"/>
      </top>
      <bottom style="medium">
        <color rgb="FFCDCDCD"/>
      </bottom>
      <diagonal/>
    </border>
    <border>
      <left style="medium">
        <color rgb="FFCDCDCD"/>
      </left>
      <right style="medium">
        <color rgb="FFCDCDCD"/>
      </right>
      <top style="medium">
        <color rgb="FF808080"/>
      </top>
      <bottom/>
      <diagonal/>
    </border>
    <border>
      <left style="medium">
        <color rgb="FF808080"/>
      </left>
      <right style="medium">
        <color rgb="FFCDCDCD"/>
      </right>
      <top style="medium">
        <color rgb="FFCDCDCD"/>
      </top>
      <bottom/>
      <diagonal/>
    </border>
    <border>
      <left style="medium">
        <color rgb="FF808080"/>
      </left>
      <right style="medium">
        <color rgb="FFCDCDCD"/>
      </right>
      <top/>
      <bottom/>
      <diagonal/>
    </border>
    <border>
      <left style="medium">
        <color rgb="FF808080"/>
      </left>
      <right style="medium">
        <color rgb="FFCDCDCD"/>
      </right>
      <top/>
      <bottom style="medium">
        <color rgb="FFCDCDCD"/>
      </bottom>
      <diagonal/>
    </border>
  </borders>
  <cellStyleXfs count="2">
    <xf numFmtId="0" fontId="0" fillId="0" borderId="0"/>
    <xf numFmtId="0" fontId="10" fillId="0" borderId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0" xfId="0" applyNumberFormat="1"/>
    <xf numFmtId="1" fontId="1" fillId="0" borderId="0" xfId="0" applyNumberFormat="1" applyFont="1"/>
    <xf numFmtId="1" fontId="1" fillId="0" borderId="2" xfId="0" applyNumberFormat="1" applyFont="1" applyBorder="1"/>
    <xf numFmtId="0" fontId="7" fillId="0" borderId="0" xfId="0" applyFont="1"/>
    <xf numFmtId="1" fontId="7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0" fontId="10" fillId="0" borderId="0" xfId="1"/>
    <xf numFmtId="0" fontId="10" fillId="0" borderId="0" xfId="1" applyFill="1"/>
    <xf numFmtId="3" fontId="0" fillId="0" borderId="0" xfId="0" applyNumberFormat="1"/>
    <xf numFmtId="1" fontId="1" fillId="0" borderId="0" xfId="0" applyNumberFormat="1" applyFont="1" applyBorder="1"/>
    <xf numFmtId="0" fontId="11" fillId="0" borderId="0" xfId="0" applyFont="1"/>
    <xf numFmtId="0" fontId="12" fillId="0" borderId="0" xfId="0" applyFont="1"/>
    <xf numFmtId="1" fontId="12" fillId="0" borderId="0" xfId="0" applyNumberFormat="1" applyFont="1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 wrapText="1"/>
    </xf>
    <xf numFmtId="0" fontId="12" fillId="0" borderId="0" xfId="0" applyFont="1" applyAlignment="1">
      <alignment vertical="center" wrapText="1"/>
    </xf>
    <xf numFmtId="0" fontId="15" fillId="0" borderId="0" xfId="0" applyFont="1"/>
    <xf numFmtId="1" fontId="16" fillId="0" borderId="0" xfId="0" applyNumberFormat="1" applyFont="1"/>
    <xf numFmtId="1" fontId="15" fillId="0" borderId="0" xfId="0" applyNumberFormat="1" applyFont="1"/>
    <xf numFmtId="0" fontId="0" fillId="2" borderId="0" xfId="0" applyFill="1"/>
    <xf numFmtId="1" fontId="15" fillId="2" borderId="0" xfId="0" applyNumberFormat="1" applyFont="1" applyFill="1"/>
    <xf numFmtId="1" fontId="17" fillId="2" borderId="0" xfId="0" applyNumberFormat="1" applyFont="1" applyFill="1"/>
    <xf numFmtId="0" fontId="12" fillId="2" borderId="0" xfId="0" applyFont="1" applyFill="1"/>
    <xf numFmtId="1" fontId="0" fillId="2" borderId="0" xfId="0" applyNumberFormat="1" applyFill="1"/>
    <xf numFmtId="4" fontId="0" fillId="0" borderId="0" xfId="0" applyNumberForma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3" borderId="0" xfId="0" applyFill="1"/>
    <xf numFmtId="0" fontId="12" fillId="3" borderId="0" xfId="1" applyFont="1" applyFill="1"/>
    <xf numFmtId="0" fontId="12" fillId="3" borderId="0" xfId="0" applyFont="1" applyFill="1"/>
    <xf numFmtId="1" fontId="12" fillId="3" borderId="0" xfId="0" applyNumberFormat="1" applyFont="1" applyFill="1"/>
    <xf numFmtId="1" fontId="12" fillId="3" borderId="0" xfId="0" applyNumberFormat="1" applyFont="1" applyFill="1" applyAlignment="1">
      <alignment vertical="center" wrapText="1"/>
    </xf>
    <xf numFmtId="0" fontId="18" fillId="0" borderId="0" xfId="0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1" fontId="19" fillId="0" borderId="0" xfId="0" applyNumberFormat="1" applyFont="1" applyFill="1"/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12" fillId="3" borderId="0" xfId="0" applyNumberFormat="1" applyFont="1" applyFill="1"/>
    <xf numFmtId="0" fontId="9" fillId="0" borderId="0" xfId="0" applyFont="1" applyAlignment="1">
      <alignment horizontal="center" vertical="center" wrapText="1"/>
    </xf>
    <xf numFmtId="0" fontId="20" fillId="5" borderId="4" xfId="0" applyFont="1" applyFill="1" applyBorder="1" applyAlignment="1">
      <alignment vertical="center" wrapText="1"/>
    </xf>
    <xf numFmtId="0" fontId="20" fillId="5" borderId="7" xfId="0" applyFont="1" applyFill="1" applyBorder="1" applyAlignment="1">
      <alignment vertical="center" wrapText="1"/>
    </xf>
    <xf numFmtId="0" fontId="20" fillId="5" borderId="13" xfId="0" applyFont="1" applyFill="1" applyBorder="1" applyAlignment="1">
      <alignment vertical="center" wrapText="1"/>
    </xf>
    <xf numFmtId="0" fontId="21" fillId="5" borderId="13" xfId="0" applyFont="1" applyFill="1" applyBorder="1" applyAlignment="1">
      <alignment vertical="center" wrapText="1"/>
    </xf>
    <xf numFmtId="0" fontId="21" fillId="5" borderId="7" xfId="0" applyFont="1" applyFill="1" applyBorder="1" applyAlignment="1">
      <alignment vertical="center" wrapText="1"/>
    </xf>
    <xf numFmtId="0" fontId="20" fillId="5" borderId="10" xfId="0" applyFont="1" applyFill="1" applyBorder="1" applyAlignment="1">
      <alignment vertical="center" wrapText="1"/>
    </xf>
    <xf numFmtId="0" fontId="20" fillId="5" borderId="11" xfId="0" applyFont="1" applyFill="1" applyBorder="1" applyAlignment="1">
      <alignment vertical="center" wrapText="1"/>
    </xf>
    <xf numFmtId="0" fontId="0" fillId="5" borderId="11" xfId="0" applyFill="1" applyBorder="1" applyAlignment="1">
      <alignment vertical="top" wrapText="1"/>
    </xf>
    <xf numFmtId="0" fontId="0" fillId="5" borderId="12" xfId="0" applyFill="1" applyBorder="1" applyAlignment="1">
      <alignment vertical="top" wrapText="1"/>
    </xf>
    <xf numFmtId="0" fontId="22" fillId="6" borderId="3" xfId="0" applyFont="1" applyFill="1" applyBorder="1" applyAlignment="1">
      <alignment horizontal="left" vertical="center" wrapText="1"/>
    </xf>
    <xf numFmtId="0" fontId="22" fillId="6" borderId="3" xfId="0" applyFont="1" applyFill="1" applyBorder="1" applyAlignment="1">
      <alignment horizontal="center" vertical="center" wrapText="1"/>
    </xf>
    <xf numFmtId="0" fontId="23" fillId="4" borderId="3" xfId="0" applyFont="1" applyFill="1" applyBorder="1" applyAlignment="1">
      <alignment horizontal="right" vertical="top" wrapText="1"/>
    </xf>
    <xf numFmtId="0" fontId="24" fillId="4" borderId="3" xfId="0" applyFont="1" applyFill="1" applyBorder="1" applyAlignment="1">
      <alignment horizontal="right" vertical="top" wrapText="1"/>
    </xf>
    <xf numFmtId="4" fontId="24" fillId="4" borderId="3" xfId="0" applyNumberFormat="1" applyFont="1" applyFill="1" applyBorder="1" applyAlignment="1">
      <alignment horizontal="right" vertical="top" wrapText="1"/>
    </xf>
    <xf numFmtId="0" fontId="20" fillId="4" borderId="14" xfId="0" applyFont="1" applyFill="1" applyBorder="1" applyAlignment="1">
      <alignment vertical="center" wrapText="1"/>
    </xf>
    <xf numFmtId="0" fontId="20" fillId="5" borderId="5" xfId="0" applyFont="1" applyFill="1" applyBorder="1" applyAlignment="1">
      <alignment vertical="center" wrapText="1"/>
    </xf>
    <xf numFmtId="0" fontId="20" fillId="5" borderId="6" xfId="0" applyFont="1" applyFill="1" applyBorder="1" applyAlignment="1">
      <alignment vertical="center" wrapText="1"/>
    </xf>
    <xf numFmtId="0" fontId="20" fillId="4" borderId="9" xfId="0" applyFont="1" applyFill="1" applyBorder="1" applyAlignment="1">
      <alignment vertical="center" wrapText="1"/>
    </xf>
    <xf numFmtId="0" fontId="20" fillId="5" borderId="8" xfId="0" applyFont="1" applyFill="1" applyBorder="1" applyAlignment="1">
      <alignment vertical="center" wrapText="1"/>
    </xf>
    <xf numFmtId="0" fontId="20" fillId="5" borderId="9" xfId="0" applyFont="1" applyFill="1" applyBorder="1" applyAlignment="1">
      <alignment vertical="center" wrapText="1"/>
    </xf>
    <xf numFmtId="0" fontId="20" fillId="5" borderId="0" xfId="0" applyFont="1" applyFill="1" applyBorder="1" applyAlignment="1">
      <alignment vertical="center" wrapText="1"/>
    </xf>
    <xf numFmtId="0" fontId="20" fillId="5" borderId="14" xfId="0" applyFont="1" applyFill="1" applyBorder="1" applyAlignment="1">
      <alignment vertical="center" wrapText="1"/>
    </xf>
    <xf numFmtId="0" fontId="21" fillId="5" borderId="0" xfId="0" applyFont="1" applyFill="1" applyBorder="1" applyAlignment="1">
      <alignment vertical="center" wrapText="1"/>
    </xf>
    <xf numFmtId="0" fontId="21" fillId="5" borderId="14" xfId="0" applyFont="1" applyFill="1" applyBorder="1" applyAlignment="1">
      <alignment vertical="center" wrapText="1"/>
    </xf>
    <xf numFmtId="0" fontId="20" fillId="5" borderId="12" xfId="0" applyFont="1" applyFill="1" applyBorder="1" applyAlignment="1">
      <alignment vertical="center" wrapText="1"/>
    </xf>
    <xf numFmtId="0" fontId="21" fillId="5" borderId="8" xfId="0" applyFont="1" applyFill="1" applyBorder="1" applyAlignment="1">
      <alignment vertical="center" wrapText="1"/>
    </xf>
    <xf numFmtId="0" fontId="21" fillId="5" borderId="9" xfId="0" applyFont="1" applyFill="1" applyBorder="1" applyAlignment="1">
      <alignment vertical="center" wrapText="1"/>
    </xf>
    <xf numFmtId="0" fontId="22" fillId="6" borderId="4" xfId="0" applyFont="1" applyFill="1" applyBorder="1" applyAlignment="1">
      <alignment vertical="center" wrapText="1"/>
    </xf>
    <xf numFmtId="0" fontId="22" fillId="6" borderId="5" xfId="0" applyFont="1" applyFill="1" applyBorder="1" applyAlignment="1">
      <alignment vertical="center" wrapText="1"/>
    </xf>
    <xf numFmtId="0" fontId="22" fillId="6" borderId="24" xfId="0" applyFont="1" applyFill="1" applyBorder="1" applyAlignment="1">
      <alignment vertical="center" wrapText="1"/>
    </xf>
    <xf numFmtId="0" fontId="22" fillId="6" borderId="26" xfId="0" applyFont="1" applyFill="1" applyBorder="1" applyAlignment="1">
      <alignment vertical="center" wrapText="1"/>
    </xf>
    <xf numFmtId="0" fontId="22" fillId="6" borderId="27" xfId="0" applyFont="1" applyFill="1" applyBorder="1" applyAlignment="1">
      <alignment vertical="center" wrapText="1"/>
    </xf>
    <xf numFmtId="0" fontId="22" fillId="6" borderId="28" xfId="0" applyFont="1" applyFill="1" applyBorder="1" applyAlignment="1">
      <alignment vertical="center" wrapText="1"/>
    </xf>
    <xf numFmtId="0" fontId="22" fillId="6" borderId="29" xfId="0" applyFont="1" applyFill="1" applyBorder="1" applyAlignment="1">
      <alignment vertical="center" wrapText="1"/>
    </xf>
    <xf numFmtId="0" fontId="22" fillId="6" borderId="13" xfId="0" applyFont="1" applyFill="1" applyBorder="1" applyAlignment="1">
      <alignment vertical="center" wrapText="1"/>
    </xf>
    <xf numFmtId="0" fontId="22" fillId="6" borderId="0" xfId="0" applyFont="1" applyFill="1" applyBorder="1" applyAlignment="1">
      <alignment vertical="center" wrapText="1"/>
    </xf>
    <xf numFmtId="0" fontId="22" fillId="6" borderId="15" xfId="0" applyFont="1" applyFill="1" applyBorder="1" applyAlignment="1">
      <alignment vertical="center" wrapText="1"/>
    </xf>
    <xf numFmtId="0" fontId="22" fillId="6" borderId="18" xfId="0" applyFont="1" applyFill="1" applyBorder="1" applyAlignment="1">
      <alignment vertical="center" wrapText="1"/>
    </xf>
    <xf numFmtId="0" fontId="22" fillId="6" borderId="19" xfId="0" applyFont="1" applyFill="1" applyBorder="1" applyAlignment="1">
      <alignment vertical="center" wrapText="1"/>
    </xf>
    <xf numFmtId="0" fontId="22" fillId="6" borderId="20" xfId="0" applyFont="1" applyFill="1" applyBorder="1" applyAlignment="1">
      <alignment vertical="center" wrapText="1"/>
    </xf>
    <xf numFmtId="0" fontId="22" fillId="6" borderId="22" xfId="0" applyFont="1" applyFill="1" applyBorder="1" applyAlignment="1">
      <alignment vertical="center" wrapText="1"/>
    </xf>
    <xf numFmtId="0" fontId="22" fillId="6" borderId="25" xfId="0" applyFont="1" applyFill="1" applyBorder="1" applyAlignment="1">
      <alignment vertical="center" wrapText="1"/>
    </xf>
    <xf numFmtId="0" fontId="22" fillId="6" borderId="16" xfId="0" applyFont="1" applyFill="1" applyBorder="1" applyAlignment="1">
      <alignment vertical="center" wrapText="1"/>
    </xf>
    <xf numFmtId="0" fontId="22" fillId="6" borderId="17" xfId="0" applyFont="1" applyFill="1" applyBorder="1" applyAlignment="1">
      <alignment vertical="center" wrapText="1"/>
    </xf>
    <xf numFmtId="0" fontId="22" fillId="6" borderId="21" xfId="0" applyFont="1" applyFill="1" applyBorder="1" applyAlignment="1">
      <alignment vertical="center" wrapText="1"/>
    </xf>
    <xf numFmtId="0" fontId="22" fillId="6" borderId="23" xfId="0" applyFont="1" applyFill="1" applyBorder="1" applyAlignment="1">
      <alignment vertical="center" wrapText="1"/>
    </xf>
    <xf numFmtId="0" fontId="22" fillId="6" borderId="30" xfId="0" applyFont="1" applyFill="1" applyBorder="1" applyAlignment="1">
      <alignment vertical="center" wrapText="1"/>
    </xf>
    <xf numFmtId="0" fontId="22" fillId="6" borderId="31" xfId="0" applyFont="1" applyFill="1" applyBorder="1" applyAlignment="1">
      <alignment vertical="center" wrapText="1"/>
    </xf>
    <xf numFmtId="0" fontId="22" fillId="6" borderId="32" xfId="0" applyFont="1" applyFill="1" applyBorder="1" applyAlignment="1">
      <alignment vertical="center" wrapText="1"/>
    </xf>
    <xf numFmtId="165" fontId="0" fillId="0" borderId="0" xfId="0" applyNumberFormat="1" applyFill="1" applyAlignment="1">
      <alignment vertical="center" wrapText="1"/>
    </xf>
    <xf numFmtId="0" fontId="1" fillId="2" borderId="0" xfId="0" applyFont="1" applyFill="1"/>
    <xf numFmtId="1" fontId="0" fillId="0" borderId="0" xfId="0" applyNumberFormat="1" applyAlignment="1">
      <alignment vertical="center" wrapText="1"/>
    </xf>
    <xf numFmtId="0" fontId="0" fillId="3" borderId="0" xfId="0" applyFill="1" applyAlignment="1">
      <alignment vertical="center" wrapText="1"/>
    </xf>
    <xf numFmtId="166" fontId="25" fillId="0" borderId="0" xfId="0" applyNumberFormat="1" applyFont="1" applyFill="1"/>
    <xf numFmtId="166" fontId="0" fillId="0" borderId="0" xfId="0" applyNumberFormat="1"/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164" fontId="0" fillId="0" borderId="0" xfId="0" applyNumberFormat="1"/>
    <xf numFmtId="167" fontId="12" fillId="3" borderId="0" xfId="0" applyNumberFormat="1" applyFont="1" applyFill="1"/>
    <xf numFmtId="167" fontId="0" fillId="3" borderId="0" xfId="0" applyNumberFormat="1" applyFill="1" applyAlignment="1">
      <alignment vertical="center" wrapText="1"/>
    </xf>
    <xf numFmtId="167" fontId="0" fillId="0" borderId="0" xfId="0" applyNumberFormat="1" applyAlignment="1">
      <alignment vertical="center" wrapText="1"/>
    </xf>
    <xf numFmtId="0" fontId="18" fillId="0" borderId="0" xfId="0" applyNumberFormat="1" applyFont="1"/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activeX1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22-5CC6-11CF-8D67-00AA00BDCE1D}" ax:persistence="persistStream" r:id="rId1"/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2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2</xdr:col>
          <xdr:colOff>514350</xdr:colOff>
          <xdr:row>1</xdr:row>
          <xdr:rowOff>38100</xdr:rowOff>
        </xdr:to>
        <xdr:sp macro="" textlink="">
          <xdr:nvSpPr>
            <xdr:cNvPr id="7169" name="Control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8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4</xdr:col>
          <xdr:colOff>133350</xdr:colOff>
          <xdr:row>3</xdr:row>
          <xdr:rowOff>38100</xdr:rowOff>
        </xdr:to>
        <xdr:sp macro="" textlink="">
          <xdr:nvSpPr>
            <xdr:cNvPr id="7170" name="Control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8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1</xdr:col>
          <xdr:colOff>590550</xdr:colOff>
          <xdr:row>4</xdr:row>
          <xdr:rowOff>38100</xdr:rowOff>
        </xdr:to>
        <xdr:sp macro="" textlink="">
          <xdr:nvSpPr>
            <xdr:cNvPr id="7171" name="Control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8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control" Target="../activeX/activeX1.xml"/><Relationship Id="rId7" Type="http://schemas.openxmlformats.org/officeDocument/2006/relationships/control" Target="../activeX/activeX3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control" Target="../activeX/activeX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8"/>
  <sheetViews>
    <sheetView workbookViewId="0">
      <selection activeCell="C23" sqref="C23"/>
    </sheetView>
  </sheetViews>
  <sheetFormatPr defaultRowHeight="15" x14ac:dyDescent="0.25"/>
  <cols>
    <col min="2" max="2" width="11.140625" customWidth="1"/>
    <col min="3" max="3" width="11.28515625" customWidth="1"/>
    <col min="4" max="4" width="10.5703125" customWidth="1"/>
    <col min="5" max="5" width="11" customWidth="1"/>
    <col min="6" max="6" width="10.5703125" customWidth="1"/>
    <col min="7" max="7" width="15" customWidth="1"/>
  </cols>
  <sheetData>
    <row r="1" spans="1:20" x14ac:dyDescent="0.25">
      <c r="A1" t="s">
        <v>0</v>
      </c>
      <c r="G1" s="5" t="s">
        <v>3</v>
      </c>
      <c r="I1" s="1" t="s">
        <v>4</v>
      </c>
      <c r="J1" s="2" t="s">
        <v>5</v>
      </c>
      <c r="L1" t="s">
        <v>19</v>
      </c>
    </row>
    <row r="2" spans="1:20" x14ac:dyDescent="0.25">
      <c r="A2" t="s">
        <v>1</v>
      </c>
      <c r="L2" t="s">
        <v>20</v>
      </c>
    </row>
    <row r="3" spans="1:20" x14ac:dyDescent="0.25">
      <c r="A3" s="11"/>
      <c r="B3" s="11"/>
      <c r="C3" s="12">
        <v>2010</v>
      </c>
      <c r="D3" s="12">
        <v>2030</v>
      </c>
      <c r="E3" s="12">
        <v>2050</v>
      </c>
      <c r="F3" s="12">
        <v>2100</v>
      </c>
      <c r="G3" s="11" t="s">
        <v>65</v>
      </c>
      <c r="H3" s="11" t="s">
        <v>38</v>
      </c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0" x14ac:dyDescent="0.25">
      <c r="C4" s="7"/>
      <c r="D4" s="7"/>
      <c r="E4" s="7"/>
      <c r="F4" s="7"/>
    </row>
    <row r="5" spans="1:20" x14ac:dyDescent="0.25">
      <c r="A5" t="s">
        <v>2</v>
      </c>
      <c r="C5" s="8" t="s">
        <v>6</v>
      </c>
      <c r="D5" s="8" t="s">
        <v>86</v>
      </c>
      <c r="E5" s="8" t="s">
        <v>7</v>
      </c>
      <c r="F5" s="8" t="s">
        <v>8</v>
      </c>
      <c r="G5" s="8" t="s">
        <v>67</v>
      </c>
    </row>
    <row r="6" spans="1:20" x14ac:dyDescent="0.25">
      <c r="C6" s="7"/>
      <c r="D6" s="7"/>
      <c r="E6" s="9" t="s">
        <v>9</v>
      </c>
      <c r="F6" s="9" t="s">
        <v>10</v>
      </c>
    </row>
    <row r="7" spans="1:20" x14ac:dyDescent="0.25">
      <c r="C7" s="7"/>
      <c r="D7" s="7"/>
      <c r="E7" s="10" t="s">
        <v>11</v>
      </c>
      <c r="F7" s="10">
        <v>355</v>
      </c>
    </row>
    <row r="8" spans="1:20" x14ac:dyDescent="0.25">
      <c r="C8" s="7"/>
      <c r="D8" s="7"/>
      <c r="E8" s="7"/>
      <c r="F8" s="7"/>
    </row>
    <row r="9" spans="1:20" x14ac:dyDescent="0.25">
      <c r="A9" t="s">
        <v>12</v>
      </c>
      <c r="C9" s="9" t="s">
        <v>13</v>
      </c>
      <c r="D9" s="9"/>
      <c r="E9" s="9" t="s">
        <v>14</v>
      </c>
      <c r="F9" s="9" t="s">
        <v>15</v>
      </c>
      <c r="G9" s="9" t="s">
        <v>68</v>
      </c>
    </row>
    <row r="10" spans="1:20" x14ac:dyDescent="0.25">
      <c r="C10" s="7"/>
      <c r="D10" s="7"/>
      <c r="E10" s="7"/>
      <c r="F10" s="7"/>
    </row>
    <row r="11" spans="1:20" x14ac:dyDescent="0.25">
      <c r="A11" t="s">
        <v>16</v>
      </c>
      <c r="C11" s="9" t="s">
        <v>21</v>
      </c>
      <c r="D11" s="9"/>
      <c r="E11" s="9" t="s">
        <v>22</v>
      </c>
      <c r="F11" s="9">
        <v>600</v>
      </c>
      <c r="G11" s="9" t="s">
        <v>69</v>
      </c>
    </row>
    <row r="12" spans="1:20" x14ac:dyDescent="0.25">
      <c r="C12" s="8">
        <v>800</v>
      </c>
      <c r="D12" s="7"/>
      <c r="E12" s="7"/>
      <c r="F12" s="7"/>
    </row>
    <row r="13" spans="1:20" x14ac:dyDescent="0.25">
      <c r="C13" s="7"/>
    </row>
    <row r="14" spans="1:20" x14ac:dyDescent="0.25">
      <c r="A14" s="3" t="s">
        <v>24</v>
      </c>
      <c r="C14" s="9" t="s">
        <v>25</v>
      </c>
      <c r="D14" s="9"/>
      <c r="E14" s="9" t="s">
        <v>26</v>
      </c>
      <c r="F14" s="9" t="s">
        <v>27</v>
      </c>
      <c r="G14" s="9" t="s">
        <v>70</v>
      </c>
    </row>
    <row r="15" spans="1:20" x14ac:dyDescent="0.25">
      <c r="A15" s="4" t="s">
        <v>28</v>
      </c>
      <c r="C15" s="8" t="s">
        <v>29</v>
      </c>
      <c r="D15" s="8"/>
      <c r="E15" s="8" t="s">
        <v>30</v>
      </c>
      <c r="F15" s="8" t="s">
        <v>31</v>
      </c>
      <c r="G15" s="8" t="s">
        <v>71</v>
      </c>
    </row>
    <row r="16" spans="1:20" x14ac:dyDescent="0.25">
      <c r="A16" s="6" t="s">
        <v>33</v>
      </c>
      <c r="C16" s="10" t="s">
        <v>40</v>
      </c>
      <c r="D16" s="7"/>
      <c r="E16" s="10" t="s">
        <v>32</v>
      </c>
      <c r="F16" s="10">
        <v>581</v>
      </c>
      <c r="G16" s="10" t="s">
        <v>72</v>
      </c>
    </row>
    <row r="17" spans="1:8" x14ac:dyDescent="0.25">
      <c r="C17" s="7"/>
      <c r="D17" s="7"/>
      <c r="E17" s="7"/>
      <c r="F17" s="7"/>
    </row>
    <row r="18" spans="1:8" x14ac:dyDescent="0.25">
      <c r="A18" t="s">
        <v>34</v>
      </c>
      <c r="C18" s="9">
        <v>371</v>
      </c>
      <c r="D18" s="7"/>
      <c r="E18" s="9" t="s">
        <v>36</v>
      </c>
      <c r="F18" s="9" t="s">
        <v>37</v>
      </c>
      <c r="G18" s="9" t="s">
        <v>73</v>
      </c>
    </row>
    <row r="19" spans="1:8" x14ac:dyDescent="0.25">
      <c r="C19" s="8" t="s">
        <v>35</v>
      </c>
      <c r="D19" s="8"/>
      <c r="E19" s="8">
        <v>415</v>
      </c>
      <c r="F19" s="8">
        <v>401</v>
      </c>
      <c r="G19" s="8" t="s">
        <v>74</v>
      </c>
      <c r="H19" t="s">
        <v>39</v>
      </c>
    </row>
    <row r="20" spans="1:8" x14ac:dyDescent="0.25">
      <c r="C20" s="10" t="s">
        <v>23</v>
      </c>
      <c r="D20" s="7"/>
      <c r="E20" s="7"/>
      <c r="F20" s="7"/>
    </row>
    <row r="21" spans="1:8" x14ac:dyDescent="0.25">
      <c r="C21" s="7"/>
      <c r="D21" s="7"/>
      <c r="E21" s="7"/>
      <c r="F21" s="7"/>
    </row>
    <row r="22" spans="1:8" x14ac:dyDescent="0.25">
      <c r="A22" t="s">
        <v>41</v>
      </c>
      <c r="C22" s="7"/>
      <c r="D22" s="9">
        <v>1909</v>
      </c>
      <c r="E22" s="9">
        <v>1275</v>
      </c>
      <c r="F22" s="9">
        <v>464</v>
      </c>
      <c r="G22" s="9">
        <v>0.67</v>
      </c>
      <c r="H22" t="s">
        <v>93</v>
      </c>
    </row>
    <row r="23" spans="1:8" x14ac:dyDescent="0.25">
      <c r="C23" s="7"/>
      <c r="D23" s="8" t="s">
        <v>23</v>
      </c>
      <c r="E23" s="7"/>
      <c r="F23" s="7"/>
    </row>
    <row r="26" spans="1:8" x14ac:dyDescent="0.25">
      <c r="A26" t="s">
        <v>45</v>
      </c>
    </row>
    <row r="28" spans="1:8" x14ac:dyDescent="0.25">
      <c r="A28" t="s">
        <v>42</v>
      </c>
      <c r="C28" s="9" t="s">
        <v>46</v>
      </c>
      <c r="D28" s="9"/>
      <c r="E28" s="9" t="s">
        <v>47</v>
      </c>
      <c r="F28" s="9" t="s">
        <v>48</v>
      </c>
      <c r="G28" s="9" t="s">
        <v>76</v>
      </c>
    </row>
    <row r="29" spans="1:8" x14ac:dyDescent="0.25">
      <c r="C29" s="7"/>
      <c r="D29" s="7"/>
      <c r="E29" s="7"/>
      <c r="F29" s="7"/>
    </row>
    <row r="30" spans="1:8" x14ac:dyDescent="0.25">
      <c r="A30" t="s">
        <v>43</v>
      </c>
      <c r="C30" s="7"/>
      <c r="D30" s="9" t="s">
        <v>49</v>
      </c>
      <c r="E30" s="9" t="s">
        <v>50</v>
      </c>
      <c r="F30" s="9" t="s">
        <v>51</v>
      </c>
      <c r="G30" s="9" t="s">
        <v>75</v>
      </c>
    </row>
    <row r="31" spans="1:8" x14ac:dyDescent="0.25">
      <c r="C31" s="7"/>
      <c r="D31" s="8" t="s">
        <v>52</v>
      </c>
      <c r="E31" s="8" t="s">
        <v>53</v>
      </c>
      <c r="F31" s="8" t="s">
        <v>54</v>
      </c>
      <c r="G31" s="8" t="s">
        <v>76</v>
      </c>
    </row>
    <row r="32" spans="1:8" x14ac:dyDescent="0.25">
      <c r="A32" s="6" t="s">
        <v>64</v>
      </c>
      <c r="C32" s="10" t="s">
        <v>55</v>
      </c>
      <c r="D32" s="8"/>
      <c r="E32" s="10" t="s">
        <v>56</v>
      </c>
      <c r="F32" s="10" t="s">
        <v>57</v>
      </c>
      <c r="G32" s="10" t="s">
        <v>76</v>
      </c>
    </row>
    <row r="33" spans="1:6" x14ac:dyDescent="0.25">
      <c r="C33" s="10"/>
      <c r="D33" s="8"/>
      <c r="E33" s="10"/>
      <c r="F33" s="10"/>
    </row>
    <row r="34" spans="1:6" x14ac:dyDescent="0.25">
      <c r="A34" t="s">
        <v>44</v>
      </c>
      <c r="C34" s="9" t="s">
        <v>17</v>
      </c>
      <c r="D34" s="9"/>
      <c r="E34" s="9" t="s">
        <v>18</v>
      </c>
      <c r="F34" s="9" t="s">
        <v>58</v>
      </c>
    </row>
    <row r="35" spans="1:6" x14ac:dyDescent="0.25">
      <c r="C35" s="8" t="s">
        <v>61</v>
      </c>
      <c r="D35" s="8"/>
      <c r="E35" s="8" t="s">
        <v>62</v>
      </c>
      <c r="F35" s="8" t="s">
        <v>63</v>
      </c>
    </row>
    <row r="36" spans="1:6" x14ac:dyDescent="0.25">
      <c r="C36" s="10" t="s">
        <v>59</v>
      </c>
      <c r="D36" s="10"/>
      <c r="E36" s="10" t="s">
        <v>60</v>
      </c>
      <c r="F36" s="10">
        <v>2024</v>
      </c>
    </row>
    <row r="38" spans="1:6" x14ac:dyDescent="0.25">
      <c r="A38" t="s">
        <v>66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S85"/>
  <sheetViews>
    <sheetView tabSelected="1" topLeftCell="A55" workbookViewId="0">
      <selection activeCell="Q90" sqref="Q90"/>
    </sheetView>
  </sheetViews>
  <sheetFormatPr defaultRowHeight="15" x14ac:dyDescent="0.25"/>
  <cols>
    <col min="1" max="1" width="13.28515625" customWidth="1"/>
    <col min="2" max="2" width="14.5703125" customWidth="1"/>
  </cols>
  <sheetData>
    <row r="1" spans="1:19" x14ac:dyDescent="0.25">
      <c r="A1" s="45" t="s">
        <v>152</v>
      </c>
      <c r="B1" s="48" t="s">
        <v>153</v>
      </c>
      <c r="C1" s="45">
        <v>2005</v>
      </c>
      <c r="D1" s="45">
        <v>2010</v>
      </c>
      <c r="E1" s="45">
        <v>2015</v>
      </c>
      <c r="F1" s="45">
        <v>2020</v>
      </c>
      <c r="G1" s="45">
        <v>2025</v>
      </c>
      <c r="H1" s="45">
        <v>2030</v>
      </c>
      <c r="I1" s="45">
        <v>2035</v>
      </c>
      <c r="J1" s="45">
        <v>2040</v>
      </c>
      <c r="K1" s="45">
        <v>2045</v>
      </c>
      <c r="L1" s="45">
        <v>2050</v>
      </c>
      <c r="M1" s="45">
        <v>2055</v>
      </c>
      <c r="N1" s="45">
        <v>2060</v>
      </c>
      <c r="O1" s="45">
        <v>2070</v>
      </c>
      <c r="P1" s="45">
        <v>2080</v>
      </c>
      <c r="Q1" s="45">
        <v>2090</v>
      </c>
      <c r="R1" s="45">
        <v>2100</v>
      </c>
      <c r="S1" s="45">
        <v>2110</v>
      </c>
    </row>
    <row r="2" spans="1:19" x14ac:dyDescent="0.25">
      <c r="A2" s="111" t="s">
        <v>98</v>
      </c>
      <c r="B2" s="111" t="s">
        <v>192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</row>
    <row r="3" spans="1:19" x14ac:dyDescent="0.25">
      <c r="A3" s="111" t="s">
        <v>98</v>
      </c>
      <c r="B3" s="111" t="s">
        <v>202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</row>
    <row r="4" spans="1:19" x14ac:dyDescent="0.25">
      <c r="A4" s="118" t="s">
        <v>98</v>
      </c>
      <c r="B4" s="118" t="s">
        <v>203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</row>
    <row r="5" spans="1:19" x14ac:dyDescent="0.25">
      <c r="A5" s="111" t="s">
        <v>98</v>
      </c>
      <c r="B5" s="111" t="s">
        <v>193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</row>
    <row r="6" spans="1:19" x14ac:dyDescent="0.25">
      <c r="A6" s="111" t="s">
        <v>98</v>
      </c>
      <c r="B6" s="111" t="s">
        <v>194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</row>
    <row r="7" spans="1:19" x14ac:dyDescent="0.25">
      <c r="A7" s="111" t="s">
        <v>98</v>
      </c>
      <c r="B7" s="111" t="s">
        <v>195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</row>
    <row r="8" spans="1:19" ht="15" customHeight="1" x14ac:dyDescent="0.25">
      <c r="A8" s="111" t="s">
        <v>98</v>
      </c>
      <c r="B8" s="111" t="s">
        <v>196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</row>
    <row r="9" spans="1:19" ht="15" customHeight="1" x14ac:dyDescent="0.25">
      <c r="A9" s="111" t="s">
        <v>98</v>
      </c>
      <c r="B9" s="111" t="s">
        <v>197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</row>
    <row r="10" spans="1:19" x14ac:dyDescent="0.25">
      <c r="A10" s="111" t="s">
        <v>98</v>
      </c>
      <c r="B10" s="111" t="s">
        <v>198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</row>
    <row r="11" spans="1:19" x14ac:dyDescent="0.25">
      <c r="A11" s="111" t="s">
        <v>98</v>
      </c>
      <c r="B11" s="111" t="s">
        <v>199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</row>
    <row r="12" spans="1:19" x14ac:dyDescent="0.25">
      <c r="A12" s="111" t="s">
        <v>98</v>
      </c>
      <c r="B12" s="111" t="s">
        <v>200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</row>
    <row r="13" spans="1:19" ht="15" customHeight="1" x14ac:dyDescent="0.25">
      <c r="A13" s="111" t="s">
        <v>98</v>
      </c>
      <c r="B13" s="111" t="s">
        <v>201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</row>
    <row r="14" spans="1:19" x14ac:dyDescent="0.25">
      <c r="A14" s="110" t="s">
        <v>129</v>
      </c>
      <c r="B14" s="110" t="s">
        <v>192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</row>
    <row r="15" spans="1:19" x14ac:dyDescent="0.25">
      <c r="A15" s="110" t="s">
        <v>129</v>
      </c>
      <c r="B15" s="110" t="s">
        <v>202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</row>
    <row r="16" spans="1:19" x14ac:dyDescent="0.25">
      <c r="A16" s="117" t="s">
        <v>129</v>
      </c>
      <c r="B16" s="117" t="s">
        <v>203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</row>
    <row r="17" spans="1:19" x14ac:dyDescent="0.25">
      <c r="A17" s="110" t="s">
        <v>129</v>
      </c>
      <c r="B17" s="110" t="s">
        <v>193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</row>
    <row r="18" spans="1:19" x14ac:dyDescent="0.25">
      <c r="A18" s="110" t="s">
        <v>129</v>
      </c>
      <c r="B18" s="110" t="s">
        <v>194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</row>
    <row r="19" spans="1:19" x14ac:dyDescent="0.25">
      <c r="A19" s="110" t="s">
        <v>129</v>
      </c>
      <c r="B19" s="110" t="s">
        <v>195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</row>
    <row r="20" spans="1:19" ht="15" customHeight="1" x14ac:dyDescent="0.25">
      <c r="A20" s="110" t="s">
        <v>129</v>
      </c>
      <c r="B20" s="110" t="s">
        <v>196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</row>
    <row r="21" spans="1:19" ht="15" customHeight="1" x14ac:dyDescent="0.25">
      <c r="A21" s="110" t="s">
        <v>129</v>
      </c>
      <c r="B21" s="110" t="s">
        <v>197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</row>
    <row r="22" spans="1:19" x14ac:dyDescent="0.25">
      <c r="A22" s="110" t="s">
        <v>129</v>
      </c>
      <c r="B22" s="110" t="s">
        <v>198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</row>
    <row r="23" spans="1:19" x14ac:dyDescent="0.25">
      <c r="A23" s="110" t="s">
        <v>129</v>
      </c>
      <c r="B23" s="110" t="s">
        <v>199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</row>
    <row r="24" spans="1:19" x14ac:dyDescent="0.25">
      <c r="A24" s="110" t="s">
        <v>129</v>
      </c>
      <c r="B24" s="110" t="s">
        <v>200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</row>
    <row r="25" spans="1:19" ht="15" customHeight="1" x14ac:dyDescent="0.25">
      <c r="A25" s="110" t="s">
        <v>129</v>
      </c>
      <c r="B25" s="110" t="s">
        <v>201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</row>
    <row r="26" spans="1:19" x14ac:dyDescent="0.25">
      <c r="A26" s="110" t="s">
        <v>128</v>
      </c>
      <c r="B26" s="110" t="s">
        <v>192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</row>
    <row r="27" spans="1:19" x14ac:dyDescent="0.25">
      <c r="A27" s="110" t="s">
        <v>128</v>
      </c>
      <c r="B27" s="110" t="s">
        <v>202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</row>
    <row r="28" spans="1:19" x14ac:dyDescent="0.25">
      <c r="A28" s="117" t="s">
        <v>128</v>
      </c>
      <c r="B28" s="117" t="s">
        <v>203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</row>
    <row r="29" spans="1:19" x14ac:dyDescent="0.25">
      <c r="A29" s="110" t="s">
        <v>128</v>
      </c>
      <c r="B29" s="110" t="s">
        <v>193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</row>
    <row r="30" spans="1:19" x14ac:dyDescent="0.25">
      <c r="A30" s="110" t="s">
        <v>128</v>
      </c>
      <c r="B30" s="110" t="s">
        <v>194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</row>
    <row r="31" spans="1:19" x14ac:dyDescent="0.25">
      <c r="A31" s="110" t="s">
        <v>128</v>
      </c>
      <c r="B31" s="110" t="s">
        <v>195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</row>
    <row r="32" spans="1:19" ht="15" customHeight="1" x14ac:dyDescent="0.25">
      <c r="A32" s="110" t="s">
        <v>128</v>
      </c>
      <c r="B32" s="110" t="s">
        <v>196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</row>
    <row r="33" spans="1:19" ht="15" customHeight="1" x14ac:dyDescent="0.25">
      <c r="A33" s="110" t="s">
        <v>128</v>
      </c>
      <c r="B33" s="110" t="s">
        <v>197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</row>
    <row r="34" spans="1:19" x14ac:dyDescent="0.25">
      <c r="A34" s="110" t="s">
        <v>128</v>
      </c>
      <c r="B34" s="110" t="s">
        <v>198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</row>
    <row r="35" spans="1:19" x14ac:dyDescent="0.25">
      <c r="A35" s="110" t="s">
        <v>128</v>
      </c>
      <c r="B35" s="110" t="s">
        <v>199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</row>
    <row r="36" spans="1:19" x14ac:dyDescent="0.25">
      <c r="A36" s="110" t="s">
        <v>128</v>
      </c>
      <c r="B36" s="110" t="s">
        <v>200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</row>
    <row r="37" spans="1:19" ht="15" customHeight="1" x14ac:dyDescent="0.25">
      <c r="A37" s="110" t="s">
        <v>128</v>
      </c>
      <c r="B37" s="110" t="s">
        <v>201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</row>
    <row r="38" spans="1:19" x14ac:dyDescent="0.25">
      <c r="A38" s="110" t="s">
        <v>127</v>
      </c>
      <c r="B38" s="110" t="s">
        <v>192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</row>
    <row r="39" spans="1:19" x14ac:dyDescent="0.25">
      <c r="A39" s="110" t="s">
        <v>127</v>
      </c>
      <c r="B39" s="110" t="s">
        <v>202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</row>
    <row r="40" spans="1:19" x14ac:dyDescent="0.25">
      <c r="A40" s="117" t="s">
        <v>127</v>
      </c>
      <c r="B40" s="117" t="s">
        <v>203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</row>
    <row r="41" spans="1:19" x14ac:dyDescent="0.25">
      <c r="A41" s="110" t="s">
        <v>127</v>
      </c>
      <c r="B41" s="110" t="s">
        <v>193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</row>
    <row r="42" spans="1:19" x14ac:dyDescent="0.25">
      <c r="A42" s="110" t="s">
        <v>127</v>
      </c>
      <c r="B42" s="110" t="s">
        <v>194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</row>
    <row r="43" spans="1:19" x14ac:dyDescent="0.25">
      <c r="A43" s="110" t="s">
        <v>127</v>
      </c>
      <c r="B43" s="110" t="s">
        <v>195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</row>
    <row r="44" spans="1:19" ht="15" customHeight="1" x14ac:dyDescent="0.25">
      <c r="A44" s="110" t="s">
        <v>127</v>
      </c>
      <c r="B44" s="110" t="s">
        <v>196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</row>
    <row r="45" spans="1:19" ht="15" customHeight="1" x14ac:dyDescent="0.25">
      <c r="A45" s="110" t="s">
        <v>127</v>
      </c>
      <c r="B45" s="110" t="s">
        <v>197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</row>
    <row r="46" spans="1:19" x14ac:dyDescent="0.25">
      <c r="A46" s="110" t="s">
        <v>127</v>
      </c>
      <c r="B46" s="110" t="s">
        <v>198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</row>
    <row r="47" spans="1:19" x14ac:dyDescent="0.25">
      <c r="A47" s="110" t="s">
        <v>127</v>
      </c>
      <c r="B47" s="110" t="s">
        <v>199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</row>
    <row r="48" spans="1:19" x14ac:dyDescent="0.25">
      <c r="A48" s="110" t="s">
        <v>127</v>
      </c>
      <c r="B48" s="110" t="s">
        <v>200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</row>
    <row r="49" spans="1:19" ht="15" customHeight="1" x14ac:dyDescent="0.25">
      <c r="A49" s="110" t="s">
        <v>127</v>
      </c>
      <c r="B49" s="110" t="s">
        <v>201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</row>
    <row r="50" spans="1:19" ht="16.5" customHeight="1" x14ac:dyDescent="0.25">
      <c r="A50" s="110" t="s">
        <v>12</v>
      </c>
      <c r="B50" s="110" t="s">
        <v>192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</row>
    <row r="51" spans="1:19" ht="16.5" customHeight="1" x14ac:dyDescent="0.25">
      <c r="A51" s="110" t="s">
        <v>12</v>
      </c>
      <c r="B51" s="110" t="s">
        <v>202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</row>
    <row r="52" spans="1:19" ht="16.5" customHeight="1" x14ac:dyDescent="0.25">
      <c r="A52" s="117" t="s">
        <v>12</v>
      </c>
      <c r="B52" s="117" t="s">
        <v>203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</row>
    <row r="53" spans="1:19" ht="16.5" customHeight="1" x14ac:dyDescent="0.25">
      <c r="A53" s="110" t="s">
        <v>12</v>
      </c>
      <c r="B53" s="110" t="s">
        <v>193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</row>
    <row r="54" spans="1:19" ht="16.5" customHeight="1" x14ac:dyDescent="0.25">
      <c r="A54" s="110" t="s">
        <v>12</v>
      </c>
      <c r="B54" s="110" t="s">
        <v>194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</row>
    <row r="55" spans="1:19" ht="16.5" customHeight="1" x14ac:dyDescent="0.25">
      <c r="A55" s="110" t="s">
        <v>12</v>
      </c>
      <c r="B55" s="110" t="s">
        <v>195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</row>
    <row r="56" spans="1:19" ht="16.5" customHeight="1" x14ac:dyDescent="0.25">
      <c r="A56" s="110" t="s">
        <v>12</v>
      </c>
      <c r="B56" s="110" t="s">
        <v>196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</row>
    <row r="57" spans="1:19" ht="16.5" customHeight="1" x14ac:dyDescent="0.25">
      <c r="A57" s="110" t="s">
        <v>12</v>
      </c>
      <c r="B57" s="110" t="s">
        <v>197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</row>
    <row r="58" spans="1:19" ht="16.5" customHeight="1" x14ac:dyDescent="0.25">
      <c r="A58" s="110" t="s">
        <v>12</v>
      </c>
      <c r="B58" s="110" t="s">
        <v>198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</row>
    <row r="59" spans="1:19" ht="16.5" customHeight="1" x14ac:dyDescent="0.25">
      <c r="A59" s="110" t="s">
        <v>12</v>
      </c>
      <c r="B59" s="110" t="s">
        <v>199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</row>
    <row r="60" spans="1:19" ht="16.5" customHeight="1" x14ac:dyDescent="0.25">
      <c r="A60" s="110" t="s">
        <v>12</v>
      </c>
      <c r="B60" s="110" t="s">
        <v>200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</row>
    <row r="61" spans="1:19" ht="16.5" customHeight="1" x14ac:dyDescent="0.25">
      <c r="A61" s="110" t="s">
        <v>12</v>
      </c>
      <c r="B61" s="110" t="s">
        <v>201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</row>
    <row r="62" spans="1:19" x14ac:dyDescent="0.25">
      <c r="A62" s="110" t="s">
        <v>155</v>
      </c>
      <c r="B62" s="110" t="s">
        <v>192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</row>
    <row r="63" spans="1:19" x14ac:dyDescent="0.25">
      <c r="A63" s="110" t="s">
        <v>155</v>
      </c>
      <c r="B63" s="110" t="s">
        <v>202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</row>
    <row r="64" spans="1:19" x14ac:dyDescent="0.25">
      <c r="A64" s="117" t="s">
        <v>155</v>
      </c>
      <c r="B64" s="117" t="s">
        <v>203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</row>
    <row r="65" spans="1:19" x14ac:dyDescent="0.25">
      <c r="A65" s="110" t="s">
        <v>155</v>
      </c>
      <c r="B65" s="110" t="s">
        <v>193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</row>
    <row r="66" spans="1:19" x14ac:dyDescent="0.25">
      <c r="A66" s="110" t="s">
        <v>155</v>
      </c>
      <c r="B66" s="110" t="s">
        <v>194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</row>
    <row r="67" spans="1:19" x14ac:dyDescent="0.25">
      <c r="A67" s="110" t="s">
        <v>155</v>
      </c>
      <c r="B67" s="110" t="s">
        <v>195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</row>
    <row r="68" spans="1:19" x14ac:dyDescent="0.25">
      <c r="A68" s="110" t="s">
        <v>155</v>
      </c>
      <c r="B68" s="110" t="s">
        <v>196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</row>
    <row r="69" spans="1:19" x14ac:dyDescent="0.25">
      <c r="A69" s="110" t="s">
        <v>155</v>
      </c>
      <c r="B69" s="110" t="s">
        <v>197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</row>
    <row r="70" spans="1:19" x14ac:dyDescent="0.25">
      <c r="A70" s="110" t="s">
        <v>155</v>
      </c>
      <c r="B70" s="110" t="s">
        <v>198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</row>
    <row r="71" spans="1:19" x14ac:dyDescent="0.25">
      <c r="A71" s="110" t="s">
        <v>155</v>
      </c>
      <c r="B71" s="110" t="s">
        <v>199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</row>
    <row r="72" spans="1:19" x14ac:dyDescent="0.25">
      <c r="A72" s="110" t="s">
        <v>155</v>
      </c>
      <c r="B72" s="110" t="s">
        <v>200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</row>
    <row r="73" spans="1:19" x14ac:dyDescent="0.25">
      <c r="A73" s="110" t="s">
        <v>155</v>
      </c>
      <c r="B73" s="110" t="s">
        <v>201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</row>
    <row r="74" spans="1:19" x14ac:dyDescent="0.25">
      <c r="A74" s="110" t="s">
        <v>156</v>
      </c>
      <c r="B74" s="110" t="s">
        <v>192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</row>
    <row r="75" spans="1:19" x14ac:dyDescent="0.25">
      <c r="A75" s="110" t="s">
        <v>156</v>
      </c>
      <c r="B75" s="110" t="s">
        <v>202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</row>
    <row r="76" spans="1:19" x14ac:dyDescent="0.25">
      <c r="A76" s="117" t="s">
        <v>156</v>
      </c>
      <c r="B76" s="117" t="s">
        <v>203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</row>
    <row r="77" spans="1:19" x14ac:dyDescent="0.25">
      <c r="A77" s="110" t="s">
        <v>156</v>
      </c>
      <c r="B77" s="110" t="s">
        <v>193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</row>
    <row r="78" spans="1:19" x14ac:dyDescent="0.25">
      <c r="A78" s="110" t="s">
        <v>156</v>
      </c>
      <c r="B78" s="110" t="s">
        <v>194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</row>
    <row r="79" spans="1:19" x14ac:dyDescent="0.25">
      <c r="A79" s="110" t="s">
        <v>156</v>
      </c>
      <c r="B79" s="110" t="s">
        <v>195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</row>
    <row r="80" spans="1:19" x14ac:dyDescent="0.25">
      <c r="A80" s="110" t="s">
        <v>156</v>
      </c>
      <c r="B80" s="110" t="s">
        <v>196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</row>
    <row r="81" spans="1:19" x14ac:dyDescent="0.25">
      <c r="A81" s="110" t="s">
        <v>156</v>
      </c>
      <c r="B81" s="110" t="s">
        <v>197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</row>
    <row r="82" spans="1:19" x14ac:dyDescent="0.25">
      <c r="A82" s="110" t="s">
        <v>156</v>
      </c>
      <c r="B82" s="110" t="s">
        <v>198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</row>
    <row r="83" spans="1:19" x14ac:dyDescent="0.25">
      <c r="A83" s="110" t="s">
        <v>156</v>
      </c>
      <c r="B83" s="110" t="s">
        <v>199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</row>
    <row r="84" spans="1:19" x14ac:dyDescent="0.25">
      <c r="A84" s="110" t="s">
        <v>156</v>
      </c>
      <c r="B84" s="110" t="s">
        <v>200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</row>
    <row r="85" spans="1:19" x14ac:dyDescent="0.25">
      <c r="A85" s="110" t="s">
        <v>156</v>
      </c>
      <c r="B85" s="110" t="s">
        <v>201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102"/>
  <sheetViews>
    <sheetView workbookViewId="0">
      <selection activeCell="F107" sqref="F107"/>
    </sheetView>
  </sheetViews>
  <sheetFormatPr defaultRowHeight="15" x14ac:dyDescent="0.25"/>
  <sheetData>
    <row r="1" spans="1:22" x14ac:dyDescent="0.25">
      <c r="A1" t="s">
        <v>144</v>
      </c>
      <c r="B1" t="s">
        <v>134</v>
      </c>
      <c r="C1" t="s">
        <v>135</v>
      </c>
      <c r="D1" t="s">
        <v>136</v>
      </c>
      <c r="E1" t="s">
        <v>137</v>
      </c>
      <c r="F1" t="s">
        <v>138</v>
      </c>
      <c r="G1" t="s">
        <v>139</v>
      </c>
      <c r="J1" t="s">
        <v>145</v>
      </c>
      <c r="K1" t="s">
        <v>140</v>
      </c>
      <c r="M1" t="s">
        <v>141</v>
      </c>
      <c r="N1" s="30" t="s">
        <v>82</v>
      </c>
      <c r="Q1" t="s">
        <v>146</v>
      </c>
      <c r="R1" t="s">
        <v>140</v>
      </c>
      <c r="T1" t="s">
        <v>147</v>
      </c>
      <c r="U1" t="s">
        <v>82</v>
      </c>
    </row>
    <row r="2" spans="1:22" x14ac:dyDescent="0.25">
      <c r="A2">
        <v>2000</v>
      </c>
      <c r="B2">
        <v>7.254591427537975E-3</v>
      </c>
      <c r="C2">
        <v>4.7000141930401806</v>
      </c>
      <c r="D2">
        <v>9.840669397458235E-4</v>
      </c>
      <c r="E2">
        <v>6.3574176301081241E-4</v>
      </c>
      <c r="F2">
        <v>-9.9999999999998863</v>
      </c>
      <c r="G2">
        <v>2.915709997419642E-2</v>
      </c>
      <c r="J2">
        <f>+B3</f>
        <v>8.8698971039297692E-3</v>
      </c>
      <c r="N2">
        <v>35</v>
      </c>
      <c r="O2" s="30" t="s">
        <v>142</v>
      </c>
      <c r="Q2">
        <f>G2</f>
        <v>2.915709997419642E-2</v>
      </c>
      <c r="U2">
        <v>15</v>
      </c>
      <c r="V2" t="s">
        <v>148</v>
      </c>
    </row>
    <row r="3" spans="1:22" x14ac:dyDescent="0.25">
      <c r="A3">
        <v>2001</v>
      </c>
      <c r="B3">
        <v>8.8698971039297692E-3</v>
      </c>
      <c r="C3">
        <v>4.7000137286922943</v>
      </c>
      <c r="D3">
        <v>1.2715451288838866E-3</v>
      </c>
      <c r="E3">
        <v>8.3530765740480299E-4</v>
      </c>
      <c r="F3">
        <v>-9.5799999999999272</v>
      </c>
      <c r="G3">
        <v>3.336220088959517E-2</v>
      </c>
      <c r="J3">
        <f>J2+B3</f>
        <v>1.7739794207859538E-2</v>
      </c>
      <c r="K3">
        <v>1</v>
      </c>
      <c r="M3" s="31">
        <v>2000</v>
      </c>
      <c r="O3">
        <v>1883</v>
      </c>
      <c r="Q3">
        <f>Q2+G3</f>
        <v>6.2519300863791594E-2</v>
      </c>
      <c r="R3">
        <v>1</v>
      </c>
      <c r="T3" s="3">
        <v>2000</v>
      </c>
    </row>
    <row r="4" spans="1:22" x14ac:dyDescent="0.25">
      <c r="A4">
        <v>2002</v>
      </c>
      <c r="B4">
        <v>1.0844484191212408E-2</v>
      </c>
      <c r="C4">
        <v>4.7000132643444079</v>
      </c>
      <c r="D4">
        <v>1.6429911811730253E-3</v>
      </c>
      <c r="E4">
        <v>1.0975118270004098E-3</v>
      </c>
      <c r="F4">
        <v>-9.1599999999999682</v>
      </c>
      <c r="G4">
        <v>3.8173770683048877E-2</v>
      </c>
      <c r="J4">
        <f t="shared" ref="J4:J67" si="0">J3+B4</f>
        <v>2.8584278399071947E-2</v>
      </c>
      <c r="M4" s="13"/>
      <c r="Q4">
        <f t="shared" ref="Q4:Q67" si="1">Q3+G4</f>
        <v>0.10069307154684047</v>
      </c>
    </row>
    <row r="5" spans="1:22" x14ac:dyDescent="0.25">
      <c r="A5">
        <v>2003</v>
      </c>
      <c r="B5">
        <v>1.3258076160186979E-2</v>
      </c>
      <c r="C5">
        <v>4.7000127999965216</v>
      </c>
      <c r="D5">
        <v>2.1229214618571557E-3</v>
      </c>
      <c r="E5">
        <v>1.4419334819407788E-3</v>
      </c>
      <c r="F5">
        <v>-8.7399999999998954</v>
      </c>
      <c r="G5">
        <v>4.3679275626461372E-2</v>
      </c>
      <c r="J5">
        <f t="shared" si="0"/>
        <v>4.1842354559258929E-2</v>
      </c>
      <c r="K5">
        <v>2</v>
      </c>
      <c r="M5" s="32">
        <f>(1-(N$2/100))*M3</f>
        <v>1300</v>
      </c>
      <c r="Q5">
        <f t="shared" si="1"/>
        <v>0.14437234717330183</v>
      </c>
      <c r="R5">
        <v>2</v>
      </c>
      <c r="T5" s="32">
        <f>(1-(U$2/100))*T3</f>
        <v>1700</v>
      </c>
    </row>
    <row r="6" spans="1:22" x14ac:dyDescent="0.25">
      <c r="A6">
        <v>2004</v>
      </c>
      <c r="B6">
        <v>1.6207993425440315E-2</v>
      </c>
      <c r="C6">
        <v>4.7000123356486352</v>
      </c>
      <c r="D6">
        <v>2.7428522797084678E-3</v>
      </c>
      <c r="E6">
        <v>1.8944876031123596E-3</v>
      </c>
      <c r="F6">
        <v>-8.3199999999999363</v>
      </c>
      <c r="G6">
        <v>4.99787965693336E-2</v>
      </c>
      <c r="J6">
        <f t="shared" si="0"/>
        <v>5.8050347984699241E-2</v>
      </c>
      <c r="M6" s="32"/>
      <c r="Q6">
        <f t="shared" si="1"/>
        <v>0.19435114374263543</v>
      </c>
    </row>
    <row r="7" spans="1:22" x14ac:dyDescent="0.25">
      <c r="A7">
        <v>2005</v>
      </c>
      <c r="B7">
        <v>1.9812991237727447E-2</v>
      </c>
      <c r="C7">
        <v>4.700011871300747</v>
      </c>
      <c r="D7">
        <v>3.5438880683980028E-3</v>
      </c>
      <c r="E7">
        <v>2.4890253307798824E-3</v>
      </c>
      <c r="F7">
        <v>-7.8999999999998636</v>
      </c>
      <c r="G7">
        <v>5.7186848240803875E-2</v>
      </c>
      <c r="J7">
        <f t="shared" si="0"/>
        <v>7.7863339222426692E-2</v>
      </c>
      <c r="K7">
        <v>3</v>
      </c>
      <c r="M7" s="32">
        <f t="shared" ref="M7" si="2">(1-(N$2/100))*M5</f>
        <v>845</v>
      </c>
      <c r="Q7">
        <f t="shared" si="1"/>
        <v>0.25153799198343929</v>
      </c>
      <c r="R7">
        <v>3</v>
      </c>
      <c r="T7" s="32">
        <f>(1-(U$2/100))*T5</f>
        <v>1445</v>
      </c>
    </row>
    <row r="8" spans="1:22" x14ac:dyDescent="0.25">
      <c r="A8">
        <v>2006</v>
      </c>
      <c r="B8">
        <v>2.4217911772748613E-2</v>
      </c>
      <c r="C8">
        <v>4.7000114069528607</v>
      </c>
      <c r="D8">
        <v>4.5787323855608275E-3</v>
      </c>
      <c r="E8">
        <v>3.2700549576020668E-3</v>
      </c>
      <c r="F8">
        <v>-7.4799999999999045</v>
      </c>
      <c r="G8">
        <v>6.5434460935447428E-2</v>
      </c>
      <c r="J8">
        <f t="shared" si="0"/>
        <v>0.1020812509951753</v>
      </c>
      <c r="M8" s="32"/>
      <c r="Q8">
        <f t="shared" si="1"/>
        <v>0.3169724529188867</v>
      </c>
    </row>
    <row r="9" spans="1:22" x14ac:dyDescent="0.25">
      <c r="A9">
        <v>2007</v>
      </c>
      <c r="B9">
        <v>2.9599311791283292E-2</v>
      </c>
      <c r="C9">
        <v>4.7000109426049743</v>
      </c>
      <c r="D9">
        <v>5.9155430420867834E-3</v>
      </c>
      <c r="E9">
        <v>4.2960098513830343E-3</v>
      </c>
      <c r="F9">
        <v>-7.0599999999999454</v>
      </c>
      <c r="G9">
        <v>7.4871562424339816E-2</v>
      </c>
      <c r="J9">
        <f t="shared" si="0"/>
        <v>0.13168056278645859</v>
      </c>
      <c r="M9" s="32"/>
      <c r="Q9">
        <f t="shared" si="1"/>
        <v>0.39184401534322655</v>
      </c>
    </row>
    <row r="10" spans="1:22" x14ac:dyDescent="0.25">
      <c r="A10">
        <v>2008</v>
      </c>
      <c r="B10">
        <v>3.6172253498628744E-2</v>
      </c>
      <c r="C10">
        <v>4.700010478257088</v>
      </c>
      <c r="D10">
        <v>7.6422885160076668E-3</v>
      </c>
      <c r="E10">
        <v>5.6435854172675725E-3</v>
      </c>
      <c r="F10">
        <v>-6.6399999999998727</v>
      </c>
      <c r="G10">
        <v>8.5669703390572963E-2</v>
      </c>
      <c r="J10">
        <f t="shared" si="0"/>
        <v>0.16785281628508733</v>
      </c>
      <c r="K10">
        <v>4</v>
      </c>
      <c r="M10" s="32">
        <f>(1-(N$2/100))*M7</f>
        <v>549.25</v>
      </c>
      <c r="Q10">
        <f t="shared" si="1"/>
        <v>0.4775137187337995</v>
      </c>
      <c r="R10">
        <v>4</v>
      </c>
      <c r="T10" s="32">
        <f>(1-(U$2/100))*T7</f>
        <v>1228.25</v>
      </c>
    </row>
    <row r="11" spans="1:22" x14ac:dyDescent="0.25">
      <c r="A11">
        <v>2009</v>
      </c>
      <c r="B11">
        <v>4.4198473714968468E-2</v>
      </c>
      <c r="C11">
        <v>4.7000100139092025</v>
      </c>
      <c r="D11">
        <v>9.8724672513891224E-3</v>
      </c>
      <c r="E11">
        <v>7.4134125121356415E-3</v>
      </c>
      <c r="F11">
        <v>-6.2199999999999136</v>
      </c>
      <c r="G11">
        <v>9.8025175933062286E-2</v>
      </c>
      <c r="J11">
        <f t="shared" si="0"/>
        <v>0.21205129000005579</v>
      </c>
      <c r="M11" s="32"/>
      <c r="Q11">
        <f t="shared" si="1"/>
        <v>0.57553889466686181</v>
      </c>
    </row>
    <row r="12" spans="1:22" x14ac:dyDescent="0.25">
      <c r="A12">
        <v>2010</v>
      </c>
      <c r="B12">
        <v>5.3996173322579714E-2</v>
      </c>
      <c r="C12">
        <v>4.7000095495613152</v>
      </c>
      <c r="D12">
        <v>1.27524521323992E-2</v>
      </c>
      <c r="E12">
        <v>9.7374687639331988E-3</v>
      </c>
      <c r="F12">
        <v>-5.7999999999999545</v>
      </c>
      <c r="G12">
        <v>0.11216258182778566</v>
      </c>
      <c r="J12">
        <f t="shared" si="0"/>
        <v>0.26604746332263551</v>
      </c>
      <c r="M12" s="32"/>
      <c r="O12">
        <v>163</v>
      </c>
      <c r="Q12">
        <f t="shared" si="1"/>
        <v>0.68770147649464741</v>
      </c>
    </row>
    <row r="13" spans="1:22" x14ac:dyDescent="0.25">
      <c r="A13">
        <v>2011</v>
      </c>
      <c r="B13">
        <v>6.5951691972436569E-2</v>
      </c>
      <c r="C13">
        <v>4.7000090852134297</v>
      </c>
      <c r="D13">
        <v>1.6470904535426222E-2</v>
      </c>
      <c r="E13">
        <v>1.2788742267314518E-2</v>
      </c>
      <c r="F13">
        <v>-5.3799999999998818</v>
      </c>
      <c r="G13">
        <v>0.1283389154115411</v>
      </c>
      <c r="J13">
        <f t="shared" si="0"/>
        <v>0.33199915529507207</v>
      </c>
      <c r="K13">
        <v>5</v>
      </c>
      <c r="M13" s="32">
        <f>(1-(N$2/100))*M10</f>
        <v>357.01249999999999</v>
      </c>
      <c r="Q13">
        <f t="shared" si="1"/>
        <v>0.81604039190618849</v>
      </c>
    </row>
    <row r="14" spans="1:22" x14ac:dyDescent="0.25">
      <c r="A14">
        <v>2012</v>
      </c>
      <c r="B14">
        <v>8.0533346989987306E-2</v>
      </c>
      <c r="C14">
        <v>4.7000086208655443</v>
      </c>
      <c r="D14">
        <v>2.1270812138363154E-2</v>
      </c>
      <c r="E14">
        <v>1.6793801354660687E-2</v>
      </c>
      <c r="F14">
        <v>-4.9599999999999227</v>
      </c>
      <c r="G14">
        <v>0.14684823530810009</v>
      </c>
      <c r="J14">
        <f t="shared" si="0"/>
        <v>0.41253250228505939</v>
      </c>
      <c r="M14" s="32"/>
      <c r="Q14">
        <f t="shared" si="1"/>
        <v>0.96288862721428858</v>
      </c>
      <c r="R14">
        <v>5</v>
      </c>
      <c r="T14" s="32">
        <f>(1-(U$2/100))*T10</f>
        <v>1044.0125</v>
      </c>
    </row>
    <row r="15" spans="1:22" x14ac:dyDescent="0.25">
      <c r="A15">
        <v>2013</v>
      </c>
      <c r="B15">
        <v>9.8307712162767846E-2</v>
      </c>
      <c r="C15">
        <v>4.700008156517657</v>
      </c>
      <c r="D15">
        <v>2.7464833434115141E-2</v>
      </c>
      <c r="E15">
        <v>2.2049091298027342E-2</v>
      </c>
      <c r="F15">
        <v>-4.5399999999999636</v>
      </c>
      <c r="G15">
        <v>0.16802700992099193</v>
      </c>
      <c r="J15">
        <f t="shared" si="0"/>
        <v>0.51084021444782723</v>
      </c>
      <c r="M15" s="32"/>
      <c r="Q15">
        <f t="shared" si="1"/>
        <v>1.1309156371352804</v>
      </c>
    </row>
    <row r="16" spans="1:22" x14ac:dyDescent="0.25">
      <c r="A16">
        <v>2014</v>
      </c>
      <c r="B16">
        <v>0.1199585793053168</v>
      </c>
      <c r="C16">
        <v>4.7000076921697715</v>
      </c>
      <c r="D16">
        <v>3.5454776848624296E-2</v>
      </c>
      <c r="E16">
        <v>2.8941971697434007E-2</v>
      </c>
      <c r="F16">
        <v>-4.1199999999998909</v>
      </c>
      <c r="G16">
        <v>0.19226023386492949</v>
      </c>
      <c r="J16">
        <f t="shared" si="0"/>
        <v>0.63079879375314407</v>
      </c>
      <c r="K16">
        <v>6</v>
      </c>
      <c r="M16" s="32">
        <f>(1-(N$2/100))*M13</f>
        <v>232.05812499999999</v>
      </c>
      <c r="Q16">
        <f t="shared" si="1"/>
        <v>1.3231758710002099</v>
      </c>
    </row>
    <row r="17" spans="1:21" x14ac:dyDescent="0.25">
      <c r="A17">
        <v>2015</v>
      </c>
      <c r="B17">
        <v>0.14630876514008648</v>
      </c>
      <c r="C17">
        <v>4.7000072278218861</v>
      </c>
      <c r="D17">
        <v>4.5756194738581113E-2</v>
      </c>
      <c r="E17">
        <v>3.7977716756787634E-2</v>
      </c>
      <c r="F17">
        <v>-3.6999999999999318</v>
      </c>
      <c r="G17">
        <v>0.21998842652248729</v>
      </c>
      <c r="J17">
        <f t="shared" si="0"/>
        <v>0.77710755889323058</v>
      </c>
      <c r="M17" s="32"/>
      <c r="Q17">
        <f t="shared" si="1"/>
        <v>1.5431642975226971</v>
      </c>
    </row>
    <row r="18" spans="1:21" x14ac:dyDescent="0.25">
      <c r="A18">
        <v>2016</v>
      </c>
      <c r="B18">
        <v>0.17834477249276151</v>
      </c>
      <c r="C18">
        <v>4.7000067634739997</v>
      </c>
      <c r="D18">
        <v>5.9029212949014198E-2</v>
      </c>
      <c r="E18">
        <v>4.9813899364340448E-2</v>
      </c>
      <c r="F18">
        <v>-3.2799999999999727</v>
      </c>
      <c r="G18">
        <v>0.25171563994787993</v>
      </c>
      <c r="J18">
        <f t="shared" si="0"/>
        <v>0.95545233138599206</v>
      </c>
      <c r="M18" s="32"/>
      <c r="Q18">
        <f t="shared" si="1"/>
        <v>1.7948799374705771</v>
      </c>
    </row>
    <row r="19" spans="1:21" x14ac:dyDescent="0.25">
      <c r="A19">
        <v>2017</v>
      </c>
      <c r="B19">
        <v>0.21724405295904603</v>
      </c>
      <c r="C19">
        <v>4.7000062991261142</v>
      </c>
      <c r="D19">
        <v>7.6116807585704063E-2</v>
      </c>
      <c r="E19">
        <v>6.5303716850487956E-2</v>
      </c>
      <c r="F19">
        <v>-2.8599999999999</v>
      </c>
      <c r="G19">
        <v>0.28801862168825315</v>
      </c>
      <c r="J19">
        <f t="shared" si="0"/>
        <v>1.1726963843450382</v>
      </c>
      <c r="K19">
        <v>7</v>
      </c>
      <c r="M19" s="32">
        <f>(1-(N$2/100))*M16</f>
        <v>150.83778125000001</v>
      </c>
      <c r="Q19">
        <f t="shared" si="1"/>
        <v>2.08289855915883</v>
      </c>
      <c r="R19">
        <v>6</v>
      </c>
      <c r="T19" s="32">
        <f>(1-(U$2/100))*T14</f>
        <v>887.41062499999998</v>
      </c>
    </row>
    <row r="20" spans="1:21" x14ac:dyDescent="0.25">
      <c r="A20">
        <v>2018</v>
      </c>
      <c r="B20">
        <v>0.26440420194896047</v>
      </c>
      <c r="C20">
        <v>4.7000058347782288</v>
      </c>
      <c r="D20">
        <v>9.8091715294516157E-2</v>
      </c>
      <c r="E20">
        <v>8.5549794299949078E-2</v>
      </c>
      <c r="F20">
        <v>-2.4399999999999409</v>
      </c>
      <c r="G20">
        <v>0.32955729908706871</v>
      </c>
      <c r="J20">
        <f t="shared" si="0"/>
        <v>1.4371005862939987</v>
      </c>
      <c r="M20" s="32"/>
      <c r="Q20">
        <f t="shared" si="1"/>
        <v>2.4124558582458988</v>
      </c>
    </row>
    <row r="21" spans="1:21" x14ac:dyDescent="0.25">
      <c r="A21">
        <v>2019</v>
      </c>
      <c r="B21">
        <v>0.32147278927191214</v>
      </c>
      <c r="C21">
        <v>4.7000053704303424</v>
      </c>
      <c r="D21">
        <v>0.12631290880110332</v>
      </c>
      <c r="E21">
        <v>0.11196965068814226</v>
      </c>
      <c r="F21">
        <v>-2.0199999999998681</v>
      </c>
      <c r="G21">
        <v>0.37708677565688536</v>
      </c>
      <c r="J21">
        <f t="shared" si="0"/>
        <v>1.758573375565911</v>
      </c>
      <c r="M21" s="32"/>
      <c r="Q21">
        <f t="shared" si="1"/>
        <v>2.789542633902784</v>
      </c>
    </row>
    <row r="22" spans="1:21" x14ac:dyDescent="0.25">
      <c r="A22" s="33">
        <v>2020</v>
      </c>
      <c r="B22" s="33">
        <v>0.3903756245895964</v>
      </c>
      <c r="C22" s="33">
        <v>4.7000049060824578</v>
      </c>
      <c r="D22" s="33">
        <v>0.1624919049511408</v>
      </c>
      <c r="E22" s="33">
        <v>0.14637305488853114</v>
      </c>
      <c r="F22" s="33">
        <v>-1.5999999999999091</v>
      </c>
      <c r="G22" s="33">
        <v>0.43147105759517279</v>
      </c>
      <c r="H22" s="33"/>
      <c r="I22" s="33"/>
      <c r="J22" s="33">
        <f t="shared" si="0"/>
        <v>2.1489490001555076</v>
      </c>
      <c r="K22" s="33"/>
      <c r="L22" s="33"/>
      <c r="M22" s="35">
        <v>100</v>
      </c>
      <c r="N22" s="33"/>
      <c r="O22" s="33">
        <v>38</v>
      </c>
      <c r="P22" s="33"/>
      <c r="Q22" s="33">
        <f t="shared" si="1"/>
        <v>3.2210136914979568</v>
      </c>
      <c r="R22" s="33"/>
      <c r="S22" s="33"/>
      <c r="T22" s="36">
        <v>750</v>
      </c>
      <c r="U22" s="33"/>
    </row>
    <row r="23" spans="1:21" x14ac:dyDescent="0.25">
      <c r="A23">
        <v>2021</v>
      </c>
      <c r="B23">
        <v>0.47334001507699902</v>
      </c>
      <c r="C23">
        <v>4.7000044417345714</v>
      </c>
      <c r="D23">
        <v>0.20876782372606201</v>
      </c>
      <c r="E23">
        <v>0.19104950260521122</v>
      </c>
      <c r="F23">
        <v>-1.17999999999995</v>
      </c>
      <c r="G23">
        <v>0.49369875996845547</v>
      </c>
      <c r="J23">
        <f t="shared" si="0"/>
        <v>2.6222890152325067</v>
      </c>
      <c r="K23">
        <v>8</v>
      </c>
      <c r="M23" s="32">
        <f>(1-(N$2/100))*M19</f>
        <v>98.044557812500003</v>
      </c>
      <c r="Q23">
        <f t="shared" si="1"/>
        <v>3.7147124514664123</v>
      </c>
      <c r="R23">
        <v>7</v>
      </c>
      <c r="T23" s="32">
        <f>(1-(U$2/100))*T19</f>
        <v>754.29903124999998</v>
      </c>
    </row>
    <row r="24" spans="1:21" x14ac:dyDescent="0.25">
      <c r="A24">
        <v>2022</v>
      </c>
      <c r="B24">
        <v>0.57290795433256136</v>
      </c>
      <c r="C24">
        <v>4.7000039773866868</v>
      </c>
      <c r="D24">
        <v>0.26778769517279749</v>
      </c>
      <c r="E24">
        <v>0.24888112072371063</v>
      </c>
      <c r="F24">
        <v>-0.75999999999987722</v>
      </c>
      <c r="G24">
        <v>0.56490107807662993</v>
      </c>
      <c r="J24">
        <f t="shared" si="0"/>
        <v>3.1951969695650679</v>
      </c>
      <c r="M24" s="32"/>
      <c r="Q24">
        <f t="shared" si="1"/>
        <v>4.2796135295430418</v>
      </c>
    </row>
    <row r="25" spans="1:21" x14ac:dyDescent="0.25">
      <c r="A25">
        <v>2023</v>
      </c>
      <c r="B25">
        <v>0.69193221124789306</v>
      </c>
      <c r="C25">
        <v>4.7000035130388014</v>
      </c>
      <c r="D25">
        <v>0.34280133308668354</v>
      </c>
      <c r="E25">
        <v>0.32337011021019368</v>
      </c>
      <c r="F25">
        <v>-0.33999999999991815</v>
      </c>
      <c r="G25">
        <v>0.64637235068714416</v>
      </c>
      <c r="J25">
        <f t="shared" si="0"/>
        <v>3.8871291808129609</v>
      </c>
      <c r="M25" s="32" t="s">
        <v>143</v>
      </c>
      <c r="Q25">
        <f t="shared" si="1"/>
        <v>4.9259858802301864</v>
      </c>
    </row>
    <row r="26" spans="1:21" x14ac:dyDescent="0.25">
      <c r="A26">
        <v>2024</v>
      </c>
      <c r="B26">
        <v>0.83354611318164917</v>
      </c>
      <c r="C26">
        <v>4.7000030486909159</v>
      </c>
      <c r="D26">
        <v>0.43767471146913567</v>
      </c>
      <c r="E26">
        <v>0.41877544152913998</v>
      </c>
      <c r="F26">
        <v>8.0000000000040927E-2</v>
      </c>
      <c r="G26">
        <v>0.73959358894363714</v>
      </c>
      <c r="J26">
        <f t="shared" si="0"/>
        <v>4.7206752939946099</v>
      </c>
      <c r="K26">
        <v>9</v>
      </c>
      <c r="M26" s="32">
        <f>(1-(N$2/100))*M23</f>
        <v>63.728962578125007</v>
      </c>
      <c r="Q26">
        <f t="shared" si="1"/>
        <v>5.6655794691738235</v>
      </c>
    </row>
    <row r="27" spans="1:21" x14ac:dyDescent="0.25">
      <c r="A27">
        <v>2025</v>
      </c>
      <c r="B27">
        <v>1.0010957959727733</v>
      </c>
      <c r="C27">
        <v>4.7000025843430313</v>
      </c>
      <c r="D27">
        <v>0.55697944188350901</v>
      </c>
      <c r="E27">
        <v>0.54007639205957836</v>
      </c>
      <c r="F27">
        <v>0.50000000000011369</v>
      </c>
      <c r="G27">
        <v>0.8462593986655812</v>
      </c>
      <c r="J27">
        <f t="shared" si="0"/>
        <v>5.7217710899673833</v>
      </c>
      <c r="M27" s="32"/>
      <c r="Q27">
        <f t="shared" si="1"/>
        <v>6.5118388678394048</v>
      </c>
    </row>
    <row r="28" spans="1:21" x14ac:dyDescent="0.25">
      <c r="A28">
        <v>2026</v>
      </c>
      <c r="B28">
        <v>1.1980224855841455</v>
      </c>
      <c r="C28">
        <v>4.7000021199951458</v>
      </c>
      <c r="D28">
        <v>0.70591497464095498</v>
      </c>
      <c r="E28">
        <v>0.69288782480869904</v>
      </c>
      <c r="F28">
        <v>0.92000000000007276</v>
      </c>
      <c r="G28">
        <v>0.96830878544076593</v>
      </c>
      <c r="J28">
        <f t="shared" si="0"/>
        <v>6.9197935755515285</v>
      </c>
      <c r="M28" s="32"/>
      <c r="Q28">
        <f t="shared" si="1"/>
        <v>7.4801476532801709</v>
      </c>
      <c r="R28">
        <v>8</v>
      </c>
      <c r="T28" s="32">
        <f>(1-(U$2/100))*T23</f>
        <v>641.15417656249997</v>
      </c>
    </row>
    <row r="29" spans="1:21" x14ac:dyDescent="0.25">
      <c r="A29">
        <v>2027</v>
      </c>
      <c r="B29">
        <v>1.4276830185944869</v>
      </c>
      <c r="C29">
        <v>4.7000016556472612</v>
      </c>
      <c r="D29">
        <v>0.89016446541523864</v>
      </c>
      <c r="E29">
        <v>0.88321235679671595</v>
      </c>
      <c r="F29">
        <v>1.3400000000000318</v>
      </c>
      <c r="G29">
        <v>1.107960402496273</v>
      </c>
      <c r="J29">
        <f t="shared" si="0"/>
        <v>8.3474765941460163</v>
      </c>
      <c r="M29" s="32"/>
      <c r="Q29">
        <f t="shared" si="1"/>
        <v>8.5881080557764449</v>
      </c>
    </row>
    <row r="30" spans="1:21" x14ac:dyDescent="0.25">
      <c r="A30">
        <v>2028</v>
      </c>
      <c r="B30">
        <v>1.6931006775978137</v>
      </c>
      <c r="C30">
        <v>4.7000011912993767</v>
      </c>
      <c r="D30">
        <v>1.1155844961012609</v>
      </c>
      <c r="E30">
        <v>1.1169873120219442</v>
      </c>
      <c r="F30">
        <v>1.7600000000001046</v>
      </c>
      <c r="G30">
        <v>1.2677528820942392</v>
      </c>
      <c r="J30">
        <f t="shared" si="0"/>
        <v>10.04057727174383</v>
      </c>
      <c r="K30">
        <v>10</v>
      </c>
      <c r="M30" s="32">
        <f>(1-(N$2/100))*M26</f>
        <v>41.423825675781252</v>
      </c>
      <c r="Q30">
        <f t="shared" si="1"/>
        <v>9.8558609378706841</v>
      </c>
    </row>
    <row r="31" spans="1:21" x14ac:dyDescent="0.25">
      <c r="A31">
        <v>2029</v>
      </c>
      <c r="B31">
        <v>1.9966469724934617</v>
      </c>
      <c r="C31">
        <v>4.7000007269514912</v>
      </c>
      <c r="D31">
        <v>1.3876953067172364</v>
      </c>
      <c r="E31">
        <v>1.3994012586513267</v>
      </c>
      <c r="F31">
        <v>2.1800000000000637</v>
      </c>
      <c r="G31">
        <v>1.4505909836102253</v>
      </c>
      <c r="J31">
        <f t="shared" si="0"/>
        <v>12.037224244237292</v>
      </c>
      <c r="M31" s="32"/>
      <c r="Q31">
        <f t="shared" si="1"/>
        <v>11.30645192148091</v>
      </c>
    </row>
    <row r="32" spans="1:21" x14ac:dyDescent="0.25">
      <c r="A32" s="33">
        <v>2030</v>
      </c>
      <c r="B32" s="33">
        <v>2.3396691811080186</v>
      </c>
      <c r="C32" s="33">
        <v>4.7000002626036066</v>
      </c>
      <c r="D32" s="33">
        <v>1.7109590969617019</v>
      </c>
      <c r="E32" s="33">
        <v>1.7340156823149637</v>
      </c>
      <c r="F32" s="33">
        <v>2.6000000000001364</v>
      </c>
      <c r="G32" s="33">
        <v>1.6597983971887216</v>
      </c>
      <c r="H32" s="33"/>
      <c r="I32" s="33"/>
      <c r="J32" s="33">
        <f t="shared" si="0"/>
        <v>14.37689342534531</v>
      </c>
      <c r="K32" s="33"/>
      <c r="L32" s="33"/>
      <c r="M32" s="35">
        <v>30</v>
      </c>
      <c r="N32" s="33"/>
      <c r="O32" s="33"/>
      <c r="P32" s="33"/>
      <c r="Q32" s="33">
        <f t="shared" si="1"/>
        <v>12.966250318669632</v>
      </c>
      <c r="R32" s="33"/>
      <c r="S32" s="33"/>
      <c r="T32" s="36">
        <v>550</v>
      </c>
    </row>
    <row r="33" spans="1:20" x14ac:dyDescent="0.25">
      <c r="A33">
        <v>2031</v>
      </c>
      <c r="B33">
        <v>2.7220977243667273</v>
      </c>
      <c r="C33">
        <v>4.6999997982557211</v>
      </c>
      <c r="D33">
        <v>2.0878933615555439</v>
      </c>
      <c r="E33">
        <v>2.1219116090279142</v>
      </c>
      <c r="F33">
        <v>3.0200000000000955</v>
      </c>
      <c r="G33">
        <v>1.8991781628572044</v>
      </c>
      <c r="J33">
        <f t="shared" si="0"/>
        <v>17.098991149712038</v>
      </c>
      <c r="M33" s="32"/>
      <c r="Q33">
        <f t="shared" si="1"/>
        <v>14.865428481526836</v>
      </c>
    </row>
    <row r="34" spans="1:20" x14ac:dyDescent="0.25">
      <c r="A34">
        <v>2032</v>
      </c>
      <c r="B34">
        <v>3.1420886537684698</v>
      </c>
      <c r="C34">
        <v>4.6999993339078365</v>
      </c>
      <c r="D34">
        <v>2.5181527458078672</v>
      </c>
      <c r="E34">
        <v>2.5606839487268642</v>
      </c>
      <c r="F34">
        <v>3.4400000000000546</v>
      </c>
      <c r="G34">
        <v>2.173081803418297</v>
      </c>
      <c r="J34">
        <f t="shared" si="0"/>
        <v>20.24107980348051</v>
      </c>
      <c r="K34">
        <v>11</v>
      </c>
      <c r="M34" s="32">
        <f>(1-(N$2/100))*M30</f>
        <v>26.925486689257816</v>
      </c>
      <c r="Q34">
        <f t="shared" si="1"/>
        <v>17.038510284945133</v>
      </c>
      <c r="R34">
        <v>9</v>
      </c>
      <c r="T34" s="32">
        <f>(1-(U$2/100))*T28</f>
        <v>544.98105007812501</v>
      </c>
    </row>
    <row r="35" spans="1:20" x14ac:dyDescent="0.25">
      <c r="A35">
        <v>2033</v>
      </c>
      <c r="B35">
        <v>3.5957733616902368</v>
      </c>
      <c r="C35">
        <v>4.6999988695599519</v>
      </c>
      <c r="D35">
        <v>2.9978008229475317</v>
      </c>
      <c r="E35">
        <v>3.0443731985072944</v>
      </c>
      <c r="F35">
        <v>3.8600000000001273</v>
      </c>
      <c r="G35">
        <v>2.4864884278383408</v>
      </c>
      <c r="J35">
        <f t="shared" si="0"/>
        <v>23.836853165170748</v>
      </c>
      <c r="M35" s="32"/>
      <c r="Q35">
        <f t="shared" si="1"/>
        <v>19.524998712783475</v>
      </c>
    </row>
    <row r="36" spans="1:20" x14ac:dyDescent="0.25">
      <c r="A36">
        <v>2034</v>
      </c>
      <c r="B36">
        <v>4.0771914992117759</v>
      </c>
      <c r="C36">
        <v>4.6999984052120674</v>
      </c>
      <c r="D36">
        <v>3.5192074072286905</v>
      </c>
      <c r="E36">
        <v>3.563601129433875</v>
      </c>
      <c r="F36">
        <v>4.2800000000000864</v>
      </c>
      <c r="G36">
        <v>2.8450952431008134</v>
      </c>
      <c r="J36">
        <f t="shared" si="0"/>
        <v>27.914044664382523</v>
      </c>
      <c r="M36" s="32"/>
      <c r="Q36">
        <f t="shared" si="1"/>
        <v>22.37009395588429</v>
      </c>
    </row>
    <row r="37" spans="1:20" x14ac:dyDescent="0.25">
      <c r="A37">
        <v>2035</v>
      </c>
      <c r="B37">
        <v>4.5784661940182554</v>
      </c>
      <c r="C37">
        <v>4.6999979408641837</v>
      </c>
      <c r="D37">
        <v>4.0709550240944177</v>
      </c>
      <c r="E37">
        <v>4.1065344460772257</v>
      </c>
      <c r="F37">
        <v>4.7000000000000455</v>
      </c>
      <c r="G37">
        <v>3.2554211198768894</v>
      </c>
      <c r="J37">
        <f t="shared" si="0"/>
        <v>32.492510858400777</v>
      </c>
      <c r="M37" s="32"/>
      <c r="Q37">
        <f t="shared" si="1"/>
        <v>25.625515075761179</v>
      </c>
    </row>
    <row r="38" spans="1:20" x14ac:dyDescent="0.25">
      <c r="A38">
        <v>2036</v>
      </c>
      <c r="B38">
        <v>5.0902406663928526</v>
      </c>
      <c r="C38">
        <v>4.6999974765162991</v>
      </c>
      <c r="D38">
        <v>4.6394890578598575</v>
      </c>
      <c r="E38">
        <v>4.660252977433986</v>
      </c>
      <c r="F38">
        <v>5.1200000000001182</v>
      </c>
      <c r="G38">
        <v>3.724925094665795</v>
      </c>
      <c r="J38">
        <f t="shared" si="0"/>
        <v>37.582751524793629</v>
      </c>
      <c r="K38">
        <v>12</v>
      </c>
      <c r="M38" s="32">
        <f>(1-(N$2/100))*M34</f>
        <v>17.50156634801758</v>
      </c>
      <c r="Q38">
        <f t="shared" si="1"/>
        <v>29.350440170426975</v>
      </c>
    </row>
    <row r="39" spans="1:20" x14ac:dyDescent="0.25">
      <c r="A39">
        <v>2037</v>
      </c>
      <c r="B39">
        <v>5.6023393389296414</v>
      </c>
      <c r="C39">
        <v>4.6999970121684154</v>
      </c>
      <c r="D39">
        <v>5.2102782954985525</v>
      </c>
      <c r="E39">
        <v>5.2122204697989831</v>
      </c>
      <c r="F39">
        <v>5.5400000000000773</v>
      </c>
      <c r="G39">
        <v>4.2621419625721719</v>
      </c>
      <c r="J39">
        <f t="shared" si="0"/>
        <v>43.185090863723268</v>
      </c>
      <c r="M39" s="32"/>
      <c r="Q39">
        <f t="shared" si="1"/>
        <v>33.612582132999144</v>
      </c>
      <c r="R39">
        <v>10</v>
      </c>
      <c r="T39" s="32">
        <f>(1-(U$2/100))*T34</f>
        <v>463.23389256640627</v>
      </c>
    </row>
    <row r="40" spans="1:20" x14ac:dyDescent="0.25">
      <c r="A40">
        <v>2038</v>
      </c>
      <c r="B40">
        <v>6.1045609536973897</v>
      </c>
      <c r="C40">
        <v>4.6999965478205308</v>
      </c>
      <c r="D40">
        <v>5.7698089376768671</v>
      </c>
      <c r="E40">
        <v>5.7514419955777472</v>
      </c>
      <c r="F40">
        <v>5.9600000000000364</v>
      </c>
      <c r="G40">
        <v>4.876837425572301</v>
      </c>
      <c r="J40">
        <f t="shared" si="0"/>
        <v>49.289651817420655</v>
      </c>
      <c r="M40" s="32"/>
      <c r="Q40">
        <f t="shared" si="1"/>
        <v>38.489419558571441</v>
      </c>
    </row>
    <row r="41" spans="1:20" x14ac:dyDescent="0.25">
      <c r="A41">
        <v>2039</v>
      </c>
      <c r="B41">
        <v>6.5874759158632683</v>
      </c>
      <c r="C41">
        <v>4.6999960834726471</v>
      </c>
      <c r="D41">
        <v>6.3064150397617604</v>
      </c>
      <c r="E41">
        <v>6.2691615732520818</v>
      </c>
      <c r="F41">
        <v>6.3800000000001091</v>
      </c>
      <c r="G41">
        <v>5.580185616602062</v>
      </c>
      <c r="J41">
        <f t="shared" si="0"/>
        <v>55.87712773328392</v>
      </c>
      <c r="M41" s="32"/>
      <c r="Q41">
        <f t="shared" si="1"/>
        <v>44.069605175173507</v>
      </c>
    </row>
    <row r="42" spans="1:20" x14ac:dyDescent="0.25">
      <c r="A42" s="33">
        <v>2040</v>
      </c>
      <c r="B42" s="33">
        <v>7.0430989239120994</v>
      </c>
      <c r="C42" s="33">
        <v>4.6999956191247625</v>
      </c>
      <c r="D42" s="33">
        <v>6.8115155028440189</v>
      </c>
      <c r="E42" s="33">
        <v>6.759500305451672</v>
      </c>
      <c r="F42" s="33">
        <v>6.8000000000000682</v>
      </c>
      <c r="G42" s="33">
        <v>6.3849722265610298</v>
      </c>
      <c r="H42" s="33"/>
      <c r="I42" s="33"/>
      <c r="J42" s="33">
        <f t="shared" si="0"/>
        <v>62.920226657196018</v>
      </c>
      <c r="K42" s="33"/>
      <c r="L42" s="33"/>
      <c r="M42" s="35">
        <v>15</v>
      </c>
      <c r="N42" s="33"/>
      <c r="O42" s="33"/>
      <c r="P42" s="33"/>
      <c r="Q42" s="33">
        <f t="shared" si="1"/>
        <v>50.454577401734539</v>
      </c>
      <c r="R42" s="33"/>
      <c r="S42" s="33"/>
      <c r="T42" s="36">
        <v>400</v>
      </c>
    </row>
    <row r="43" spans="1:20" x14ac:dyDescent="0.25">
      <c r="A43">
        <v>2041</v>
      </c>
      <c r="B43">
        <v>7.4653413918039968</v>
      </c>
      <c r="C43">
        <v>4.6999951547768788</v>
      </c>
      <c r="D43">
        <v>7.2795735593854412</v>
      </c>
      <c r="E43">
        <v>7.2184693092453491</v>
      </c>
      <c r="F43">
        <v>7.2200000000000273</v>
      </c>
      <c r="G43">
        <v>7.3058269267359002</v>
      </c>
      <c r="J43">
        <f t="shared" si="0"/>
        <v>70.385568049000014</v>
      </c>
      <c r="M43" s="32"/>
      <c r="Q43">
        <f t="shared" si="1"/>
        <v>57.760404328470443</v>
      </c>
    </row>
    <row r="44" spans="1:20" x14ac:dyDescent="0.25">
      <c r="A44">
        <v>2042</v>
      </c>
      <c r="B44">
        <v>7.8502030482543441</v>
      </c>
      <c r="C44">
        <v>4.6999946904289951</v>
      </c>
      <c r="D44">
        <v>7.7082085765976291</v>
      </c>
      <c r="E44">
        <v>7.6444368024549476</v>
      </c>
      <c r="F44">
        <v>7.6400000000001</v>
      </c>
      <c r="G44">
        <v>8.3594893116975069</v>
      </c>
      <c r="J44">
        <f t="shared" si="0"/>
        <v>78.235771097254357</v>
      </c>
      <c r="K44">
        <v>13</v>
      </c>
      <c r="M44" s="32">
        <f>(1-(N$2/100))*M38</f>
        <v>11.376018126211427</v>
      </c>
      <c r="Q44">
        <f t="shared" si="1"/>
        <v>66.119893640167945</v>
      </c>
      <c r="R44">
        <v>11</v>
      </c>
      <c r="T44" s="32">
        <f>(1-(U$2/100))*T39</f>
        <v>393.74880868144533</v>
      </c>
    </row>
    <row r="45" spans="1:20" x14ac:dyDescent="0.25">
      <c r="A45">
        <v>2043</v>
      </c>
      <c r="B45">
        <v>8.1957186350762665</v>
      </c>
      <c r="C45">
        <v>4.6999942260811105</v>
      </c>
      <c r="D45">
        <v>8.0969349547399165</v>
      </c>
      <c r="E45">
        <v>8.0372568846901338</v>
      </c>
      <c r="F45">
        <v>8.0600000000000591</v>
      </c>
      <c r="G45">
        <v>9.5651131970631518</v>
      </c>
      <c r="J45">
        <f t="shared" si="0"/>
        <v>86.431489732330618</v>
      </c>
      <c r="M45" s="32"/>
      <c r="Q45">
        <f t="shared" si="1"/>
        <v>75.6850068372311</v>
      </c>
    </row>
    <row r="46" spans="1:20" x14ac:dyDescent="0.25">
      <c r="A46">
        <v>2044</v>
      </c>
      <c r="B46">
        <v>8.5017169445389555</v>
      </c>
      <c r="C46">
        <v>4.6999937617332277</v>
      </c>
      <c r="D46">
        <v>8.447119381928859</v>
      </c>
      <c r="E46">
        <v>8.3978913372909592</v>
      </c>
      <c r="F46">
        <v>8.4800000000001319</v>
      </c>
      <c r="G46">
        <v>10.944614803754453</v>
      </c>
      <c r="J46">
        <f t="shared" si="0"/>
        <v>94.933206676869574</v>
      </c>
      <c r="M46" s="32"/>
      <c r="Q46">
        <f t="shared" si="1"/>
        <v>86.629621640985548</v>
      </c>
    </row>
    <row r="47" spans="1:20" x14ac:dyDescent="0.25">
      <c r="A47">
        <v>2045</v>
      </c>
      <c r="B47">
        <v>8.7694677931891825</v>
      </c>
      <c r="C47">
        <v>4.6999932973853431</v>
      </c>
      <c r="D47">
        <v>8.761174047179729</v>
      </c>
      <c r="E47">
        <v>8.7280057484411415</v>
      </c>
      <c r="F47">
        <v>8.9000000000000909</v>
      </c>
      <c r="G47">
        <v>12.523071158147872</v>
      </c>
      <c r="J47">
        <f t="shared" si="0"/>
        <v>103.70267447005875</v>
      </c>
      <c r="M47" s="32"/>
      <c r="Q47">
        <f t="shared" si="1"/>
        <v>99.152692799133419</v>
      </c>
    </row>
    <row r="48" spans="1:20" x14ac:dyDescent="0.25">
      <c r="A48">
        <v>2046</v>
      </c>
      <c r="B48">
        <v>9.0012897613364107</v>
      </c>
      <c r="C48">
        <v>4.6999928330374594</v>
      </c>
      <c r="D48">
        <v>9.0420844674365863</v>
      </c>
      <c r="E48">
        <v>9.0296671787486993</v>
      </c>
      <c r="F48">
        <v>9.32000000000005</v>
      </c>
      <c r="G48">
        <v>14.329175950372029</v>
      </c>
      <c r="J48">
        <f t="shared" si="0"/>
        <v>112.70396423139516</v>
      </c>
      <c r="M48" s="32"/>
      <c r="Q48">
        <f t="shared" si="1"/>
        <v>113.48186874950545</v>
      </c>
    </row>
    <row r="49" spans="1:21" x14ac:dyDescent="0.25">
      <c r="A49">
        <v>2047</v>
      </c>
      <c r="B49">
        <v>9.2001752436043809</v>
      </c>
      <c r="C49">
        <v>4.6999923686895766</v>
      </c>
      <c r="D49">
        <v>9.2930570128276049</v>
      </c>
      <c r="E49">
        <v>9.305125499502557</v>
      </c>
      <c r="F49">
        <v>9.7400000000001228</v>
      </c>
      <c r="G49">
        <v>16.395761137484065</v>
      </c>
      <c r="J49">
        <f t="shared" si="0"/>
        <v>121.90413947499954</v>
      </c>
      <c r="M49" s="32"/>
      <c r="Q49">
        <f t="shared" si="1"/>
        <v>129.87762988698952</v>
      </c>
      <c r="R49">
        <v>12</v>
      </c>
      <c r="T49" s="32">
        <f>(1-(U$2/100))*T44</f>
        <v>334.68648737922854</v>
      </c>
    </row>
    <row r="50" spans="1:21" x14ac:dyDescent="0.25">
      <c r="A50">
        <v>2048</v>
      </c>
      <c r="B50">
        <v>9.369468209733764</v>
      </c>
      <c r="C50">
        <v>4.6999919043416929</v>
      </c>
      <c r="D50">
        <v>9.5172807996151931</v>
      </c>
      <c r="E50">
        <v>9.556662354086777</v>
      </c>
      <c r="F50">
        <v>10.160000000000082</v>
      </c>
      <c r="G50">
        <v>18.760393773408403</v>
      </c>
      <c r="J50">
        <f t="shared" si="0"/>
        <v>131.27360768473329</v>
      </c>
      <c r="M50" s="32"/>
      <c r="Q50">
        <f t="shared" si="1"/>
        <v>148.63802366039792</v>
      </c>
    </row>
    <row r="51" spans="1:21" x14ac:dyDescent="0.25">
      <c r="A51">
        <v>2049</v>
      </c>
      <c r="B51">
        <v>9.5126105666564733</v>
      </c>
      <c r="C51">
        <v>4.6999914399938083</v>
      </c>
      <c r="D51">
        <v>9.7177816399240591</v>
      </c>
      <c r="E51">
        <v>9.7864930547698474</v>
      </c>
      <c r="F51">
        <v>10.580000000000041</v>
      </c>
      <c r="G51">
        <v>21.46605891499026</v>
      </c>
      <c r="J51">
        <f t="shared" si="0"/>
        <v>140.78621825138976</v>
      </c>
      <c r="M51" s="32"/>
      <c r="Q51">
        <f t="shared" si="1"/>
        <v>170.10408257538819</v>
      </c>
    </row>
    <row r="52" spans="1:21" x14ac:dyDescent="0.25">
      <c r="A52" s="33">
        <v>2050</v>
      </c>
      <c r="B52" s="33">
        <v>9.6329584736509446</v>
      </c>
      <c r="C52" s="33">
        <v>4.6999909756459255</v>
      </c>
      <c r="D52" s="33">
        <v>9.8973431840530992</v>
      </c>
      <c r="E52" s="33">
        <v>9.9967077984463764</v>
      </c>
      <c r="F52" s="33">
        <v>11.000000000000114</v>
      </c>
      <c r="G52" s="33">
        <v>24.561941018262321</v>
      </c>
      <c r="H52" s="33"/>
      <c r="I52" s="33"/>
      <c r="J52" s="33">
        <f t="shared" si="0"/>
        <v>150.4191767250407</v>
      </c>
      <c r="K52" s="33">
        <v>14</v>
      </c>
      <c r="L52" s="33"/>
      <c r="M52" s="34">
        <f>(1-(N$2/100))*M44</f>
        <v>7.3944117820374275</v>
      </c>
      <c r="N52" s="33"/>
      <c r="O52" s="33"/>
      <c r="P52" s="33"/>
      <c r="Q52" s="33">
        <f t="shared" si="1"/>
        <v>194.66602359365052</v>
      </c>
      <c r="R52" s="33"/>
      <c r="S52" s="33"/>
      <c r="T52" s="36">
        <v>300</v>
      </c>
      <c r="U52" s="33"/>
    </row>
    <row r="53" spans="1:21" x14ac:dyDescent="0.25">
      <c r="A53">
        <v>2051</v>
      </c>
      <c r="B53">
        <v>9.7336610718407037</v>
      </c>
      <c r="C53">
        <v>4.6999905112980427</v>
      </c>
      <c r="D53">
        <v>10.058473607271328</v>
      </c>
      <c r="E53">
        <v>10.189240627786772</v>
      </c>
      <c r="F53">
        <v>11.420000000000073</v>
      </c>
      <c r="G53">
        <v>28.104318029395717</v>
      </c>
      <c r="J53">
        <f t="shared" si="0"/>
        <v>160.15283779688141</v>
      </c>
      <c r="M53" s="32"/>
      <c r="Q53">
        <f t="shared" si="1"/>
        <v>222.77034162304625</v>
      </c>
    </row>
    <row r="54" spans="1:21" x14ac:dyDescent="0.25">
      <c r="A54">
        <v>2052</v>
      </c>
      <c r="B54">
        <v>9.8175899676064287</v>
      </c>
      <c r="C54">
        <v>4.6999900469501599</v>
      </c>
      <c r="D54">
        <v>10.203401135862677</v>
      </c>
      <c r="E54">
        <v>10.365857061782739</v>
      </c>
      <c r="F54">
        <v>11.840000000000032</v>
      </c>
      <c r="G54">
        <v>32.157584423401232</v>
      </c>
      <c r="J54">
        <f t="shared" si="0"/>
        <v>169.97042776448785</v>
      </c>
      <c r="M54" s="32"/>
      <c r="Q54">
        <f t="shared" si="1"/>
        <v>254.92792604644748</v>
      </c>
      <c r="R54">
        <v>13</v>
      </c>
      <c r="T54" s="32">
        <f>(1-(U$2/100))*T49</f>
        <v>284.48351427234422</v>
      </c>
    </row>
    <row r="55" spans="1:21" x14ac:dyDescent="0.25">
      <c r="A55">
        <v>2053</v>
      </c>
      <c r="B55">
        <v>9.8873070077234786</v>
      </c>
      <c r="C55">
        <v>4.6999895826022762</v>
      </c>
      <c r="D55">
        <v>10.334086485080032</v>
      </c>
      <c r="E55">
        <v>10.528153692968184</v>
      </c>
      <c r="F55">
        <v>12.260000000000105</v>
      </c>
      <c r="G55">
        <v>36.795421787732039</v>
      </c>
      <c r="J55">
        <f t="shared" si="0"/>
        <v>179.85773477221133</v>
      </c>
      <c r="M55" s="32"/>
      <c r="Q55">
        <f t="shared" si="1"/>
        <v>291.72334783417955</v>
      </c>
    </row>
    <row r="56" spans="1:21" x14ac:dyDescent="0.25">
      <c r="A56">
        <v>2054</v>
      </c>
      <c r="B56">
        <v>9.9450590101358376</v>
      </c>
      <c r="C56">
        <v>4.6999891182543925</v>
      </c>
      <c r="D56">
        <v>10.452244179721893</v>
      </c>
      <c r="E56">
        <v>10.677565019412748</v>
      </c>
      <c r="F56">
        <v>12.680000000000064</v>
      </c>
      <c r="G56">
        <v>42.102138230005352</v>
      </c>
      <c r="J56">
        <f t="shared" si="0"/>
        <v>189.80279378234718</v>
      </c>
      <c r="M56" s="32"/>
      <c r="Q56">
        <f t="shared" si="1"/>
        <v>333.82548606418493</v>
      </c>
    </row>
    <row r="57" spans="1:21" x14ac:dyDescent="0.25">
      <c r="A57">
        <v>2055</v>
      </c>
      <c r="B57">
        <v>9.9927901081044421</v>
      </c>
      <c r="C57">
        <v>4.6999886539065105</v>
      </c>
      <c r="D57">
        <v>10.559367624451479</v>
      </c>
      <c r="E57">
        <v>10.815374290945037</v>
      </c>
      <c r="F57">
        <v>13.100000000000136</v>
      </c>
      <c r="G57">
        <v>48.174200958054463</v>
      </c>
      <c r="J57">
        <f t="shared" si="0"/>
        <v>199.79558389045161</v>
      </c>
      <c r="M57" s="32"/>
      <c r="Q57">
        <f t="shared" si="1"/>
        <v>381.99968702223941</v>
      </c>
    </row>
    <row r="58" spans="1:21" x14ac:dyDescent="0.25">
      <c r="A58">
        <v>2056</v>
      </c>
      <c r="B58">
        <v>10.032164543440921</v>
      </c>
      <c r="C58">
        <v>4.6999881895586277</v>
      </c>
      <c r="D58">
        <v>10.656754813870274</v>
      </c>
      <c r="E58">
        <v>10.942726249927897</v>
      </c>
      <c r="F58">
        <v>13.520000000000095</v>
      </c>
      <c r="G58">
        <v>55.121989892022377</v>
      </c>
      <c r="J58">
        <f t="shared" si="0"/>
        <v>209.82774843389254</v>
      </c>
      <c r="M58" s="32"/>
      <c r="Q58">
        <f t="shared" si="1"/>
        <v>437.1216769142618</v>
      </c>
    </row>
    <row r="59" spans="1:21" x14ac:dyDescent="0.25">
      <c r="A59">
        <v>2057</v>
      </c>
      <c r="B59">
        <v>10.064594733736898</v>
      </c>
      <c r="C59">
        <v>4.6999877252107449</v>
      </c>
      <c r="D59">
        <v>10.745532920654982</v>
      </c>
      <c r="E59">
        <v>11.060640420173282</v>
      </c>
      <c r="F59">
        <v>13.940000000000055</v>
      </c>
      <c r="G59">
        <v>63.071804186265545</v>
      </c>
      <c r="J59">
        <f t="shared" si="0"/>
        <v>219.89234316762943</v>
      </c>
      <c r="M59" s="32"/>
      <c r="Q59">
        <f t="shared" si="1"/>
        <v>500.19348110052732</v>
      </c>
      <c r="R59">
        <v>14</v>
      </c>
      <c r="T59" s="32">
        <f>(1-(U$2/100))*T54</f>
        <v>241.8109871314926</v>
      </c>
    </row>
    <row r="60" spans="1:21" x14ac:dyDescent="0.25">
      <c r="A60">
        <v>2058</v>
      </c>
      <c r="B60">
        <v>10.09127108054701</v>
      </c>
      <c r="C60">
        <v>4.699987260862863</v>
      </c>
      <c r="D60">
        <v>10.826680863418163</v>
      </c>
      <c r="E60">
        <v>11.17002412563769</v>
      </c>
      <c r="F60">
        <v>14.360000000000127</v>
      </c>
      <c r="G60">
        <v>72.168158136220583</v>
      </c>
      <c r="J60">
        <f t="shared" si="0"/>
        <v>229.98361424817645</v>
      </c>
      <c r="M60" s="32"/>
      <c r="Q60">
        <f t="shared" si="1"/>
        <v>572.36163923674792</v>
      </c>
    </row>
    <row r="61" spans="1:21" x14ac:dyDescent="0.25">
      <c r="A61">
        <v>2059</v>
      </c>
      <c r="B61">
        <v>10.113191250391495</v>
      </c>
      <c r="C61">
        <v>4.6999867965149793</v>
      </c>
      <c r="D61">
        <v>10.901049487239055</v>
      </c>
      <c r="E61">
        <v>11.271684772417107</v>
      </c>
      <c r="F61">
        <v>14.780000000000086</v>
      </c>
      <c r="G61">
        <v>82.576408206013866</v>
      </c>
      <c r="J61">
        <f t="shared" si="0"/>
        <v>240.09680549856796</v>
      </c>
      <c r="M61" s="32"/>
      <c r="Q61">
        <f t="shared" si="1"/>
        <v>654.93804744276179</v>
      </c>
    </row>
    <row r="62" spans="1:21" x14ac:dyDescent="0.25">
      <c r="A62" s="33">
        <v>2060</v>
      </c>
      <c r="B62" s="33">
        <v>10.131187583800454</v>
      </c>
      <c r="C62" s="33">
        <v>4.6999863321670965</v>
      </c>
      <c r="D62" s="33">
        <v>10.969379301949399</v>
      </c>
      <c r="E62" s="33">
        <v>11.366341156439017</v>
      </c>
      <c r="F62" s="33">
        <v>15.200000000000045</v>
      </c>
      <c r="G62" s="33">
        <v>94.485758931729151</v>
      </c>
      <c r="H62" s="33"/>
      <c r="I62" s="33"/>
      <c r="J62" s="33">
        <f t="shared" si="0"/>
        <v>250.22799308236841</v>
      </c>
      <c r="K62" s="33"/>
      <c r="L62" s="33"/>
      <c r="M62" s="34"/>
      <c r="N62" s="33"/>
      <c r="O62" s="33"/>
      <c r="P62" s="33"/>
      <c r="Q62" s="33">
        <f t="shared" si="1"/>
        <v>749.42380637449094</v>
      </c>
      <c r="R62" s="33"/>
      <c r="S62" s="33"/>
      <c r="T62" s="36">
        <v>200</v>
      </c>
    </row>
    <row r="63" spans="1:21" x14ac:dyDescent="0.25">
      <c r="A63">
        <v>2061</v>
      </c>
      <c r="B63">
        <v>10.145951930758301</v>
      </c>
      <c r="C63">
        <v>4.6999858678192137</v>
      </c>
      <c r="D63">
        <v>11.032315895230047</v>
      </c>
      <c r="E63">
        <v>11.454633704115425</v>
      </c>
      <c r="F63">
        <v>15.620000000000118</v>
      </c>
      <c r="G63">
        <v>108.1127023426851</v>
      </c>
      <c r="J63">
        <f t="shared" si="0"/>
        <v>260.37394501312673</v>
      </c>
      <c r="M63" s="32"/>
      <c r="Q63">
        <f t="shared" si="1"/>
        <v>857.53650871717605</v>
      </c>
    </row>
    <row r="64" spans="1:21" x14ac:dyDescent="0.25">
      <c r="A64">
        <v>2062</v>
      </c>
      <c r="B64">
        <v>10.158057638653062</v>
      </c>
      <c r="C64">
        <v>4.6999854034713309</v>
      </c>
      <c r="D64">
        <v>11.090423222571967</v>
      </c>
      <c r="E64">
        <v>11.537133641754155</v>
      </c>
      <c r="F64">
        <v>16.040000000000077</v>
      </c>
      <c r="G64">
        <v>123.70495342354681</v>
      </c>
      <c r="J64">
        <f t="shared" si="0"/>
        <v>270.53200265177981</v>
      </c>
      <c r="M64" s="32"/>
      <c r="Q64">
        <f t="shared" si="1"/>
        <v>981.24146214072289</v>
      </c>
      <c r="R64">
        <v>15</v>
      </c>
      <c r="T64" s="32">
        <f>(1-(U$2/100))*T59</f>
        <v>205.53933906176871</v>
      </c>
    </row>
    <row r="65" spans="1:20" x14ac:dyDescent="0.25">
      <c r="A65">
        <v>2063</v>
      </c>
      <c r="B65">
        <v>10.167978688896723</v>
      </c>
      <c r="C65">
        <v>4.6999849391234498</v>
      </c>
      <c r="D65">
        <v>11.144195008982358</v>
      </c>
      <c r="E65">
        <v>11.614351140938446</v>
      </c>
      <c r="F65">
        <v>16.460000000000036</v>
      </c>
      <c r="G65">
        <v>141.54595315744737</v>
      </c>
      <c r="J65">
        <f t="shared" si="0"/>
        <v>280.69998134067652</v>
      </c>
      <c r="M65" s="32"/>
      <c r="Q65">
        <f t="shared" si="1"/>
        <v>1122.7874152981703</v>
      </c>
    </row>
    <row r="66" spans="1:20" x14ac:dyDescent="0.25">
      <c r="A66">
        <v>2064</v>
      </c>
      <c r="B66">
        <v>10.176106137581455</v>
      </c>
      <c r="C66">
        <v>4.699984474775567</v>
      </c>
      <c r="D66">
        <v>11.194064500190738</v>
      </c>
      <c r="E66">
        <v>11.686742514485676</v>
      </c>
      <c r="F66">
        <v>16.880000000000109</v>
      </c>
      <c r="G66">
        <v>161.9600210078209</v>
      </c>
      <c r="J66">
        <f t="shared" si="0"/>
        <v>290.87608747825794</v>
      </c>
      <c r="K66">
        <v>15</v>
      </c>
      <c r="M66" s="32">
        <f>(1-(N$2/100))*M52</f>
        <v>4.8063676583243282</v>
      </c>
      <c r="Q66">
        <f t="shared" si="1"/>
        <v>1284.7474363059912</v>
      </c>
    </row>
    <row r="67" spans="1:20" x14ac:dyDescent="0.25">
      <c r="A67">
        <v>2065</v>
      </c>
      <c r="B67">
        <v>10.18276209964578</v>
      </c>
      <c r="C67">
        <v>4.6999840104276851</v>
      </c>
      <c r="D67">
        <v>11.240412787884233</v>
      </c>
      <c r="E67">
        <v>11.754716549802209</v>
      </c>
      <c r="F67">
        <v>17.300000000000068</v>
      </c>
      <c r="G67">
        <v>185.31825050254821</v>
      </c>
      <c r="J67">
        <f t="shared" si="0"/>
        <v>301.05884957790374</v>
      </c>
      <c r="M67" s="32"/>
      <c r="Q67">
        <f t="shared" si="1"/>
        <v>1470.0656868085393</v>
      </c>
    </row>
    <row r="68" spans="1:20" x14ac:dyDescent="0.25">
      <c r="A68">
        <v>2066</v>
      </c>
      <c r="B68">
        <v>10.188211551198901</v>
      </c>
      <c r="C68">
        <v>4.6999835460798032</v>
      </c>
      <c r="D68">
        <v>11.283575912596337</v>
      </c>
      <c r="E68">
        <v>11.818640069318382</v>
      </c>
      <c r="F68">
        <v>17.720000000000027</v>
      </c>
      <c r="G68">
        <v>212.04525509209972</v>
      </c>
      <c r="J68">
        <f t="shared" ref="J68:J102" si="3">J67+B68</f>
        <v>311.24706112910263</v>
      </c>
      <c r="M68" s="32"/>
      <c r="Q68">
        <f t="shared" ref="Q68:Q102" si="4">Q67+G68</f>
        <v>1682.1109419006391</v>
      </c>
    </row>
    <row r="69" spans="1:20" x14ac:dyDescent="0.25">
      <c r="A69">
        <v>2067</v>
      </c>
      <c r="B69">
        <v>10.192672229349487</v>
      </c>
      <c r="C69">
        <v>4.6999830817319204</v>
      </c>
      <c r="D69">
        <v>11.323850924247047</v>
      </c>
      <c r="E69">
        <v>11.878842805051498</v>
      </c>
      <c r="F69">
        <v>18.1400000000001</v>
      </c>
      <c r="G69">
        <v>242.6268869101909</v>
      </c>
      <c r="J69">
        <f t="shared" si="3"/>
        <v>321.43973335845214</v>
      </c>
      <c r="M69" s="32"/>
      <c r="Q69">
        <f t="shared" si="4"/>
        <v>1924.73782881083</v>
      </c>
      <c r="R69">
        <v>16</v>
      </c>
      <c r="T69" s="32">
        <f>(1-(U$2/100))*T64</f>
        <v>174.7084382025034</v>
      </c>
    </row>
    <row r="70" spans="1:20" x14ac:dyDescent="0.25">
      <c r="A70">
        <v>2068</v>
      </c>
      <c r="B70">
        <v>10.196322895732488</v>
      </c>
      <c r="C70">
        <v>4.6999826173840384</v>
      </c>
      <c r="D70">
        <v>11.361501056777268</v>
      </c>
      <c r="E70">
        <v>11.935621668683449</v>
      </c>
      <c r="F70">
        <v>18.560000000000059</v>
      </c>
      <c r="G70">
        <v>277.61906875095406</v>
      </c>
      <c r="J70">
        <f t="shared" si="3"/>
        <v>331.63605625418461</v>
      </c>
      <c r="M70" s="32"/>
      <c r="Q70">
        <f t="shared" si="4"/>
        <v>2202.3568975617841</v>
      </c>
    </row>
    <row r="71" spans="1:20" x14ac:dyDescent="0.25">
      <c r="A71">
        <v>2069</v>
      </c>
      <c r="B71">
        <v>10.199310207300709</v>
      </c>
      <c r="C71">
        <v>4.6999821530361556</v>
      </c>
      <c r="D71">
        <v>11.39676015130048</v>
      </c>
      <c r="E71">
        <v>11.989244491422385</v>
      </c>
      <c r="F71">
        <v>18.980000000000132</v>
      </c>
      <c r="G71">
        <v>317.65789981336872</v>
      </c>
      <c r="J71">
        <f t="shared" si="3"/>
        <v>341.83536646148531</v>
      </c>
      <c r="M71" s="32"/>
      <c r="Q71">
        <f t="shared" si="4"/>
        <v>2520.0147973751527</v>
      </c>
    </row>
    <row r="72" spans="1:20" x14ac:dyDescent="0.25">
      <c r="A72" s="33">
        <v>2070</v>
      </c>
      <c r="B72" s="33">
        <v>10.201754411223119</v>
      </c>
      <c r="C72" s="33">
        <v>4.6999816886882737</v>
      </c>
      <c r="D72" s="33">
        <v>11.42983644237899</v>
      </c>
      <c r="E72" s="33">
        <v>12.039953300315945</v>
      </c>
      <c r="F72" s="33">
        <v>19.400000000000091</v>
      </c>
      <c r="G72" s="33">
        <v>363.47121891818324</v>
      </c>
      <c r="H72" s="33"/>
      <c r="I72" s="33"/>
      <c r="J72" s="33">
        <f t="shared" si="3"/>
        <v>352.03712087270844</v>
      </c>
      <c r="K72" s="33"/>
      <c r="L72" s="33"/>
      <c r="M72" s="34"/>
      <c r="N72" s="33"/>
      <c r="O72" s="33"/>
      <c r="P72" s="33"/>
      <c r="Q72" s="33">
        <f t="shared" si="4"/>
        <v>2883.486016293336</v>
      </c>
      <c r="R72" s="33">
        <v>17</v>
      </c>
      <c r="S72" s="33"/>
      <c r="T72" s="34">
        <f>(1-(U$2/100))*T69</f>
        <v>148.50217247212788</v>
      </c>
    </row>
    <row r="73" spans="1:20" x14ac:dyDescent="0.25">
      <c r="A73">
        <v>2071</v>
      </c>
      <c r="B73">
        <v>10.203754053221557</v>
      </c>
      <c r="C73">
        <v>4.6999812243403936</v>
      </c>
      <c r="D73">
        <v>11.460915804627273</v>
      </c>
      <c r="E73">
        <v>12.087967190175817</v>
      </c>
      <c r="F73">
        <v>19.82000000000005</v>
      </c>
      <c r="G73">
        <v>415.89183539741435</v>
      </c>
      <c r="J73">
        <f t="shared" si="3"/>
        <v>362.24087492592997</v>
      </c>
      <c r="M73" s="32"/>
      <c r="Q73">
        <f t="shared" si="4"/>
        <v>3299.3778516907505</v>
      </c>
    </row>
    <row r="74" spans="1:20" x14ac:dyDescent="0.25">
      <c r="A74">
        <v>2072</v>
      </c>
      <c r="B74">
        <v>10.205389862311147</v>
      </c>
      <c r="C74">
        <v>4.6999807599925116</v>
      </c>
      <c r="D74">
        <v>11.490164541803388</v>
      </c>
      <c r="E74">
        <v>12.133484843185171</v>
      </c>
      <c r="F74">
        <v>20.240000000000123</v>
      </c>
      <c r="G74">
        <v>475.87266817176572</v>
      </c>
      <c r="J74">
        <f t="shared" si="3"/>
        <v>372.44626478824114</v>
      </c>
      <c r="M74" s="32"/>
      <c r="Q74">
        <f t="shared" si="4"/>
        <v>3775.2505198625163</v>
      </c>
    </row>
    <row r="75" spans="1:20" x14ac:dyDescent="0.25">
      <c r="A75">
        <v>2073</v>
      </c>
      <c r="B75">
        <v>10.206727950712137</v>
      </c>
      <c r="C75">
        <v>4.6999802956446297</v>
      </c>
      <c r="D75">
        <v>11.517731787692282</v>
      </c>
      <c r="E75">
        <v>12.176686741757621</v>
      </c>
      <c r="F75">
        <v>20.660000000000082</v>
      </c>
      <c r="G75">
        <v>544.50406821886475</v>
      </c>
      <c r="J75">
        <f t="shared" si="3"/>
        <v>382.65299273895329</v>
      </c>
      <c r="M75" s="32"/>
      <c r="Q75">
        <f t="shared" si="4"/>
        <v>4319.7545880813814</v>
      </c>
    </row>
    <row r="76" spans="1:20" x14ac:dyDescent="0.25">
      <c r="A76">
        <v>2074</v>
      </c>
      <c r="B76">
        <v>10.207822446123457</v>
      </c>
      <c r="C76">
        <v>4.6999798312967478</v>
      </c>
      <c r="D76">
        <v>11.543751577178021</v>
      </c>
      <c r="E76">
        <v>12.217737114363143</v>
      </c>
      <c r="F76">
        <v>21.080000000000041</v>
      </c>
      <c r="G76">
        <v>623.03363932613649</v>
      </c>
      <c r="J76">
        <f t="shared" si="3"/>
        <v>392.86081518507672</v>
      </c>
      <c r="M76" s="32"/>
      <c r="Q76">
        <f t="shared" si="4"/>
        <v>4942.7882274075182</v>
      </c>
    </row>
    <row r="77" spans="1:20" x14ac:dyDescent="0.25">
      <c r="A77">
        <v>2075</v>
      </c>
      <c r="B77">
        <v>10.208717654691558</v>
      </c>
      <c r="C77">
        <v>4.6999793669488659</v>
      </c>
      <c r="D77">
        <v>11.568344636696942</v>
      </c>
      <c r="E77">
        <v>12.256785648837923</v>
      </c>
      <c r="F77">
        <v>21.500000000000114</v>
      </c>
      <c r="G77">
        <v>712.88891743586407</v>
      </c>
      <c r="J77">
        <f t="shared" si="3"/>
        <v>403.06953283976827</v>
      </c>
      <c r="M77" s="32"/>
      <c r="Q77">
        <f t="shared" si="4"/>
        <v>5655.6771448433819</v>
      </c>
    </row>
    <row r="78" spans="1:20" x14ac:dyDescent="0.25">
      <c r="A78">
        <v>2076</v>
      </c>
      <c r="B78">
        <v>10.209449836769545</v>
      </c>
      <c r="C78">
        <v>4.6999789026009848</v>
      </c>
      <c r="D78">
        <v>11.591619935521274</v>
      </c>
      <c r="E78">
        <v>12.293969003121845</v>
      </c>
      <c r="F78">
        <v>21.920000000000073</v>
      </c>
      <c r="G78">
        <v>815.70332085532289</v>
      </c>
      <c r="J78">
        <f t="shared" si="3"/>
        <v>413.27898267653779</v>
      </c>
      <c r="M78" s="32"/>
      <c r="Q78">
        <f t="shared" si="4"/>
        <v>6471.3804656987049</v>
      </c>
    </row>
    <row r="79" spans="1:20" x14ac:dyDescent="0.25">
      <c r="A79">
        <v>2077</v>
      </c>
      <c r="B79">
        <v>10.210048663730682</v>
      </c>
      <c r="C79">
        <v>4.6999784382531038</v>
      </c>
      <c r="D79">
        <v>11.613676032824385</v>
      </c>
      <c r="E79">
        <v>12.329412139370778</v>
      </c>
      <c r="F79">
        <v>22.340000000000032</v>
      </c>
      <c r="G79">
        <v>933.34584306288514</v>
      </c>
      <c r="J79">
        <f t="shared" si="3"/>
        <v>423.48903134026847</v>
      </c>
      <c r="M79" s="32"/>
      <c r="Q79">
        <f t="shared" si="4"/>
        <v>7404.7263087615902</v>
      </c>
    </row>
    <row r="80" spans="1:20" x14ac:dyDescent="0.25">
      <c r="A80">
        <v>2078</v>
      </c>
      <c r="B80">
        <v>10.210538412418561</v>
      </c>
      <c r="C80">
        <v>4.6999779739052228</v>
      </c>
      <c r="D80">
        <v>11.634602250030721</v>
      </c>
      <c r="E80">
        <v>12.36322950391561</v>
      </c>
      <c r="F80">
        <v>22.760000000000105</v>
      </c>
      <c r="G80">
        <v>1067.9550278762154</v>
      </c>
      <c r="J80">
        <f t="shared" si="3"/>
        <v>433.69956975268701</v>
      </c>
      <c r="M80" s="32"/>
      <c r="Q80">
        <f t="shared" si="4"/>
        <v>8472.6813366378046</v>
      </c>
      <c r="R80">
        <v>18</v>
      </c>
      <c r="T80" s="32">
        <f>(1-(U$2/100))*T72</f>
        <v>126.22684660130869</v>
      </c>
    </row>
    <row r="81" spans="1:20" x14ac:dyDescent="0.25">
      <c r="A81">
        <v>2079</v>
      </c>
      <c r="B81">
        <v>10.210938944013666</v>
      </c>
      <c r="C81">
        <v>4.6999775095573417</v>
      </c>
      <c r="D81">
        <v>11.654479693387902</v>
      </c>
      <c r="E81">
        <v>12.395526072528268</v>
      </c>
      <c r="F81">
        <v>23.180000000000064</v>
      </c>
      <c r="G81">
        <v>1221.9778445932864</v>
      </c>
      <c r="J81">
        <f t="shared" si="3"/>
        <v>443.91050869670067</v>
      </c>
      <c r="M81" s="32"/>
      <c r="Q81">
        <f t="shared" si="4"/>
        <v>9694.6591812310908</v>
      </c>
    </row>
    <row r="82" spans="1:20" x14ac:dyDescent="0.25">
      <c r="A82" s="33">
        <v>2080</v>
      </c>
      <c r="B82" s="33">
        <v>10.211266505912159</v>
      </c>
      <c r="C82" s="33">
        <v>4.6999770452094598</v>
      </c>
      <c r="D82" s="33">
        <v>11.673382147871797</v>
      </c>
      <c r="E82" s="33">
        <v>12.426398277851138</v>
      </c>
      <c r="F82" s="33">
        <v>23.600000000000136</v>
      </c>
      <c r="G82" s="33">
        <v>1398.2141697918164</v>
      </c>
      <c r="H82" s="33"/>
      <c r="I82" s="33"/>
      <c r="J82" s="33">
        <f t="shared" si="3"/>
        <v>454.12177520261281</v>
      </c>
      <c r="K82" s="33"/>
      <c r="L82" s="33"/>
      <c r="M82" s="34"/>
      <c r="N82" s="33"/>
      <c r="O82" s="33"/>
      <c r="P82" s="33"/>
      <c r="Q82" s="33">
        <f t="shared" si="4"/>
        <v>11092.873351022907</v>
      </c>
      <c r="R82" s="33"/>
      <c r="S82" s="33"/>
      <c r="T82" s="33"/>
    </row>
    <row r="83" spans="1:20" x14ac:dyDescent="0.25">
      <c r="A83">
        <v>2081</v>
      </c>
      <c r="B83">
        <v>10.211534388407763</v>
      </c>
      <c r="C83">
        <v>4.6999765808615788</v>
      </c>
      <c r="D83">
        <v>11.691376860326121</v>
      </c>
      <c r="E83">
        <v>12.455934833598642</v>
      </c>
      <c r="F83">
        <v>24.020000000000095</v>
      </c>
      <c r="G83">
        <v>1599.8676843909516</v>
      </c>
      <c r="J83">
        <f t="shared" si="3"/>
        <v>464.33330959102057</v>
      </c>
      <c r="M83" s="32"/>
      <c r="Q83">
        <f t="shared" si="4"/>
        <v>12692.741035413859</v>
      </c>
    </row>
    <row r="84" spans="1:20" x14ac:dyDescent="0.25">
      <c r="A84">
        <v>2082</v>
      </c>
      <c r="B84">
        <v>10.211753462327158</v>
      </c>
      <c r="C84">
        <v>4.6999761165136977</v>
      </c>
      <c r="D84">
        <v>11.708525227044317</v>
      </c>
      <c r="E84">
        <v>12.484217468201408</v>
      </c>
      <c r="F84">
        <v>24.440000000000055</v>
      </c>
      <c r="G84">
        <v>1830.6041111996221</v>
      </c>
      <c r="J84">
        <f t="shared" si="3"/>
        <v>474.54506305334775</v>
      </c>
      <c r="M84" s="32"/>
      <c r="Q84">
        <f t="shared" si="4"/>
        <v>14523.345146613481</v>
      </c>
    </row>
    <row r="85" spans="1:20" x14ac:dyDescent="0.25">
      <c r="A85">
        <v>2083</v>
      </c>
      <c r="B85">
        <v>10.211932619106353</v>
      </c>
      <c r="C85">
        <v>4.6999756521658167</v>
      </c>
      <c r="D85">
        <v>11.724883398737365</v>
      </c>
      <c r="E85">
        <v>12.511321578892389</v>
      </c>
      <c r="F85">
        <v>24.860000000000127</v>
      </c>
      <c r="G85">
        <v>2094.617851611074</v>
      </c>
      <c r="J85">
        <f t="shared" si="3"/>
        <v>484.75699567245408</v>
      </c>
      <c r="M85" s="32"/>
      <c r="Q85">
        <f t="shared" si="4"/>
        <v>16617.962998224553</v>
      </c>
      <c r="R85">
        <v>19</v>
      </c>
      <c r="T85" s="32">
        <f>(1-(U$2/100))*T80</f>
        <v>107.29281961111239</v>
      </c>
    </row>
    <row r="86" spans="1:20" x14ac:dyDescent="0.25">
      <c r="A86">
        <v>2084</v>
      </c>
      <c r="B86">
        <v>10.212079130948236</v>
      </c>
      <c r="C86">
        <v>4.6999751878179357</v>
      </c>
      <c r="D86">
        <v>11.740502813925795</v>
      </c>
      <c r="E86">
        <v>12.537316815793918</v>
      </c>
      <c r="F86">
        <v>25.280000000000086</v>
      </c>
      <c r="G86">
        <v>2396.708232788189</v>
      </c>
      <c r="J86">
        <f t="shared" si="3"/>
        <v>494.96907480340229</v>
      </c>
      <c r="M86" s="32"/>
      <c r="Q86">
        <f t="shared" si="4"/>
        <v>19014.67123101274</v>
      </c>
    </row>
    <row r="87" spans="1:20" x14ac:dyDescent="0.25">
      <c r="A87">
        <v>2085</v>
      </c>
      <c r="B87">
        <v>10.212198945532773</v>
      </c>
      <c r="C87">
        <v>4.6999747234700555</v>
      </c>
      <c r="D87">
        <v>11.755430670188126</v>
      </c>
      <c r="E87">
        <v>12.56226760432267</v>
      </c>
      <c r="F87">
        <v>25.700000000000045</v>
      </c>
      <c r="G87">
        <v>2742.3667513843648</v>
      </c>
      <c r="J87">
        <f t="shared" si="3"/>
        <v>505.18127374893504</v>
      </c>
      <c r="M87" s="32"/>
      <c r="Q87">
        <f t="shared" si="4"/>
        <v>21757.037982397105</v>
      </c>
    </row>
    <row r="88" spans="1:20" x14ac:dyDescent="0.25">
      <c r="A88">
        <v>2086</v>
      </c>
      <c r="B88">
        <v>10.212296927144756</v>
      </c>
      <c r="C88">
        <v>4.6999742591221754</v>
      </c>
      <c r="D88">
        <v>11.76971034134179</v>
      </c>
      <c r="E88">
        <v>12.586233613157992</v>
      </c>
      <c r="F88">
        <v>26.120000000000118</v>
      </c>
      <c r="G88">
        <v>3137.8768997465495</v>
      </c>
      <c r="J88">
        <f t="shared" si="3"/>
        <v>515.39357067607978</v>
      </c>
      <c r="M88" s="32"/>
      <c r="Q88">
        <f t="shared" si="4"/>
        <v>24894.914882143654</v>
      </c>
    </row>
    <row r="89" spans="1:20" x14ac:dyDescent="0.25">
      <c r="A89">
        <v>2087</v>
      </c>
      <c r="B89">
        <v>10.212377053942447</v>
      </c>
      <c r="C89">
        <v>4.6999737947742943</v>
      </c>
      <c r="D89">
        <v>11.783381747485651</v>
      </c>
      <c r="E89">
        <v>12.60927017409403</v>
      </c>
      <c r="F89">
        <v>26.540000000000077</v>
      </c>
      <c r="G89">
        <v>3590.4283892708931</v>
      </c>
      <c r="J89">
        <f t="shared" si="3"/>
        <v>525.60594773002219</v>
      </c>
      <c r="M89" s="32"/>
      <c r="Q89">
        <f t="shared" si="4"/>
        <v>28485.343271414546</v>
      </c>
    </row>
    <row r="90" spans="1:20" x14ac:dyDescent="0.25">
      <c r="A90">
        <v>2088</v>
      </c>
      <c r="B90">
        <v>10.212442579332087</v>
      </c>
      <c r="C90">
        <v>4.6999733304264142</v>
      </c>
      <c r="D90">
        <v>11.796481683861249</v>
      </c>
      <c r="E90">
        <v>12.63142865929667</v>
      </c>
      <c r="F90">
        <v>26.960000000000036</v>
      </c>
      <c r="G90">
        <v>4108.2478473022156</v>
      </c>
      <c r="J90">
        <f t="shared" si="3"/>
        <v>535.8183903093543</v>
      </c>
      <c r="M90" s="32"/>
      <c r="Q90">
        <f t="shared" si="4"/>
        <v>32593.591118716762</v>
      </c>
      <c r="R90">
        <v>20</v>
      </c>
      <c r="T90" s="32">
        <f>(1-(U$2/100))*T85</f>
        <v>91.198896669445531</v>
      </c>
    </row>
    <row r="91" spans="1:20" x14ac:dyDescent="0.25">
      <c r="A91">
        <v>2089</v>
      </c>
      <c r="B91">
        <v>10.212496163971078</v>
      </c>
      <c r="C91">
        <v>4.6999728660785332</v>
      </c>
      <c r="D91">
        <v>11.809044113664703</v>
      </c>
      <c r="E91">
        <v>12.652756820794972</v>
      </c>
      <c r="F91">
        <v>27.380000000000109</v>
      </c>
      <c r="G91">
        <v>4700.7483634257023</v>
      </c>
      <c r="J91">
        <f t="shared" si="3"/>
        <v>546.03088647332538</v>
      </c>
      <c r="M91" s="32"/>
      <c r="Q91">
        <f t="shared" si="4"/>
        <v>37294.339482142466</v>
      </c>
    </row>
    <row r="92" spans="1:20" x14ac:dyDescent="0.25">
      <c r="A92" s="33">
        <v>2090</v>
      </c>
      <c r="B92" s="33">
        <v>10.212539983740012</v>
      </c>
      <c r="C92" s="33">
        <v>4.6999724017306521</v>
      </c>
      <c r="D92" s="33">
        <v>11.821100429239296</v>
      </c>
      <c r="E92" s="33">
        <v>12.673299096437965</v>
      </c>
      <c r="F92" s="33">
        <v>27.800000000000068</v>
      </c>
      <c r="G92" s="33">
        <v>5378.7006036551547</v>
      </c>
      <c r="H92" s="33"/>
      <c r="I92" s="33"/>
      <c r="J92" s="33">
        <f t="shared" si="3"/>
        <v>556.24342645706542</v>
      </c>
      <c r="K92" s="33"/>
      <c r="L92" s="33"/>
      <c r="M92" s="34"/>
      <c r="N92" s="33"/>
      <c r="O92" s="33"/>
      <c r="P92" s="33"/>
      <c r="Q92" s="33">
        <f t="shared" si="4"/>
        <v>42673.04008579762</v>
      </c>
      <c r="R92" s="33"/>
      <c r="S92" s="33"/>
      <c r="T92" s="33"/>
    </row>
    <row r="93" spans="1:20" x14ac:dyDescent="0.25">
      <c r="A93">
        <v>2091</v>
      </c>
      <c r="B93">
        <v>10.212575818054617</v>
      </c>
      <c r="C93">
        <v>4.699971937382772</v>
      </c>
      <c r="D93">
        <v>11.832679685480468</v>
      </c>
      <c r="E93">
        <v>12.69309688602865</v>
      </c>
      <c r="F93">
        <v>28.220000000000027</v>
      </c>
      <c r="G93">
        <v>6154.428603082486</v>
      </c>
      <c r="J93">
        <f t="shared" si="3"/>
        <v>566.45600227512</v>
      </c>
      <c r="M93" s="32"/>
      <c r="Q93">
        <f t="shared" si="4"/>
        <v>48827.468688880108</v>
      </c>
    </row>
    <row r="94" spans="1:20" x14ac:dyDescent="0.25">
      <c r="A94">
        <v>2092</v>
      </c>
      <c r="B94">
        <v>10.212605122094994</v>
      </c>
      <c r="C94">
        <v>4.6999714730348918</v>
      </c>
      <c r="D94">
        <v>11.843808808774206</v>
      </c>
      <c r="E94">
        <v>12.712188800896357</v>
      </c>
      <c r="F94">
        <v>28.6400000000001</v>
      </c>
      <c r="G94">
        <v>7042.0337961737669</v>
      </c>
      <c r="J94">
        <f t="shared" si="3"/>
        <v>576.66860739721494</v>
      </c>
      <c r="M94" s="32"/>
      <c r="Q94">
        <f t="shared" si="4"/>
        <v>55869.502485053876</v>
      </c>
    </row>
    <row r="95" spans="1:20" x14ac:dyDescent="0.25">
      <c r="A95">
        <v>2093</v>
      </c>
      <c r="B95">
        <v>10.212629085879252</v>
      </c>
      <c r="C95">
        <v>4.6999710086870117</v>
      </c>
      <c r="D95">
        <v>11.854512784352556</v>
      </c>
      <c r="E95">
        <v>12.730610889777012</v>
      </c>
      <c r="F95">
        <v>29.060000000000059</v>
      </c>
      <c r="G95">
        <v>8057.6513572062131</v>
      </c>
      <c r="J95">
        <f t="shared" si="3"/>
        <v>586.8812364830942</v>
      </c>
      <c r="M95" s="32"/>
      <c r="Q95">
        <f t="shared" si="4"/>
        <v>63927.153842260086</v>
      </c>
      <c r="R95">
        <v>21</v>
      </c>
      <c r="T95" s="32">
        <f>(1-(U$2/100))*T90</f>
        <v>77.5190621690287</v>
      </c>
    </row>
    <row r="96" spans="1:20" x14ac:dyDescent="0.25">
      <c r="A96">
        <v>2094</v>
      </c>
      <c r="B96">
        <v>10.212648682576592</v>
      </c>
      <c r="C96">
        <v>4.6999705443391315</v>
      </c>
      <c r="D96">
        <v>11.864814824575372</v>
      </c>
      <c r="E96">
        <v>12.7483968435299</v>
      </c>
      <c r="F96">
        <v>29.480000000000132</v>
      </c>
      <c r="G96">
        <v>9219.7435106829962</v>
      </c>
      <c r="J96">
        <f t="shared" si="3"/>
        <v>597.09388516567083</v>
      </c>
      <c r="K96">
        <v>16</v>
      </c>
      <c r="M96" s="32">
        <f>(1-(N$2/100))*M66</f>
        <v>3.1241389779108135</v>
      </c>
      <c r="Q96">
        <f t="shared" si="4"/>
        <v>73146.89735294308</v>
      </c>
    </row>
    <row r="97" spans="1:20" x14ac:dyDescent="0.25">
      <c r="A97">
        <v>2095</v>
      </c>
      <c r="B97">
        <v>10.212664708019151</v>
      </c>
      <c r="C97">
        <v>4.6999700799912514</v>
      </c>
      <c r="D97">
        <v>11.874736520325527</v>
      </c>
      <c r="E97">
        <v>12.765578180922381</v>
      </c>
      <c r="F97">
        <v>29.900000000000091</v>
      </c>
      <c r="G97">
        <v>10549.435143624049</v>
      </c>
      <c r="J97">
        <f t="shared" si="3"/>
        <v>607.30654987368996</v>
      </c>
      <c r="M97" s="13"/>
      <c r="Q97">
        <f t="shared" si="4"/>
        <v>83696.332496567135</v>
      </c>
    </row>
    <row r="98" spans="1:20" x14ac:dyDescent="0.25">
      <c r="A98">
        <v>2096</v>
      </c>
      <c r="B98">
        <v>10.212677813015445</v>
      </c>
      <c r="C98">
        <v>4.6999696156433712</v>
      </c>
      <c r="D98">
        <v>11.8842979774277</v>
      </c>
      <c r="E98">
        <v>12.782184417454681</v>
      </c>
      <c r="F98">
        <v>30.32000000000005</v>
      </c>
      <c r="G98">
        <v>12070.897820593033</v>
      </c>
      <c r="J98">
        <f t="shared" si="3"/>
        <v>617.51922768670545</v>
      </c>
      <c r="M98" s="13"/>
      <c r="Q98">
        <f t="shared" si="4"/>
        <v>95767.230317160167</v>
      </c>
    </row>
    <row r="99" spans="1:20" x14ac:dyDescent="0.25">
      <c r="A99">
        <v>2097</v>
      </c>
      <c r="B99">
        <v>10.212688529776489</v>
      </c>
      <c r="C99">
        <v>4.6999691512954911</v>
      </c>
      <c r="D99">
        <v>11.893517939762184</v>
      </c>
      <c r="E99">
        <v>12.798243218970214</v>
      </c>
      <c r="F99">
        <v>30.740000000000123</v>
      </c>
      <c r="G99">
        <v>13811.789182216946</v>
      </c>
      <c r="J99">
        <f t="shared" si="3"/>
        <v>627.73191621648198</v>
      </c>
      <c r="M99" s="13"/>
      <c r="Q99">
        <f t="shared" si="4"/>
        <v>109579.01949937711</v>
      </c>
    </row>
    <row r="100" spans="1:20" x14ac:dyDescent="0.25">
      <c r="A100">
        <v>2098</v>
      </c>
      <c r="B100">
        <v>10.212697293527038</v>
      </c>
      <c r="C100">
        <v>4.6999686869476109</v>
      </c>
      <c r="D100">
        <v>11.902413900538646</v>
      </c>
      <c r="E100">
        <v>12.813780541598485</v>
      </c>
      <c r="F100">
        <v>31.160000000000082</v>
      </c>
      <c r="G100">
        <v>15803.755714719658</v>
      </c>
      <c r="J100">
        <f t="shared" si="3"/>
        <v>637.94461351000905</v>
      </c>
      <c r="M100" s="13"/>
      <c r="Q100">
        <f t="shared" si="4"/>
        <v>125382.77521409678</v>
      </c>
      <c r="R100">
        <v>22</v>
      </c>
      <c r="T100" s="32">
        <f>(1-(U$2/100))*T95</f>
        <v>65.891202843674392</v>
      </c>
    </row>
    <row r="101" spans="1:20" x14ac:dyDescent="0.25">
      <c r="A101">
        <v>2099</v>
      </c>
      <c r="B101">
        <v>10.212704460179042</v>
      </c>
      <c r="C101">
        <v>4.6999682225997317</v>
      </c>
      <c r="D101">
        <v>11.91100220301627</v>
      </c>
      <c r="E101">
        <v>12.828820759403705</v>
      </c>
      <c r="F101">
        <v>31.580000000000041</v>
      </c>
      <c r="G101">
        <v>18083.008029988279</v>
      </c>
      <c r="J101">
        <f t="shared" si="3"/>
        <v>648.15731797018805</v>
      </c>
      <c r="M101" s="13"/>
      <c r="Q101">
        <f t="shared" si="4"/>
        <v>143465.78324408506</v>
      </c>
    </row>
    <row r="102" spans="1:20" x14ac:dyDescent="0.25">
      <c r="A102" s="33">
        <v>2100</v>
      </c>
      <c r="B102" s="33">
        <v>10.212710320784732</v>
      </c>
      <c r="C102" s="33">
        <v>4.6999677582518524</v>
      </c>
      <c r="D102" s="33">
        <v>11.919298131801868</v>
      </c>
      <c r="E102" s="33">
        <v>12.84338678095965</v>
      </c>
      <c r="F102" s="33">
        <v>32.000000000000114</v>
      </c>
      <c r="G102" s="33">
        <v>20690.979113784731</v>
      </c>
      <c r="H102" s="33"/>
      <c r="I102" s="33"/>
      <c r="J102" s="33">
        <f t="shared" si="3"/>
        <v>658.37002829097275</v>
      </c>
      <c r="K102" s="33"/>
      <c r="L102" s="33"/>
      <c r="M102" s="37"/>
      <c r="N102" s="33"/>
      <c r="O102" s="33"/>
      <c r="P102" s="33"/>
      <c r="Q102" s="33">
        <f t="shared" si="4"/>
        <v>164156.7623578698</v>
      </c>
      <c r="R102" s="33"/>
      <c r="S102" s="33"/>
      <c r="T102" s="3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65"/>
  <sheetViews>
    <sheetView topLeftCell="A31" workbookViewId="0">
      <selection activeCell="I63" sqref="I63"/>
    </sheetView>
  </sheetViews>
  <sheetFormatPr defaultRowHeight="15" x14ac:dyDescent="0.25"/>
  <cols>
    <col min="1" max="1" width="10.85546875" customWidth="1"/>
    <col min="2" max="2" width="9.7109375" customWidth="1"/>
    <col min="3" max="3" width="12" customWidth="1"/>
    <col min="4" max="4" width="12.7109375" customWidth="1"/>
    <col min="5" max="5" width="10.42578125" customWidth="1"/>
    <col min="18" max="18" width="9.5703125" bestFit="1" customWidth="1"/>
  </cols>
  <sheetData>
    <row r="1" spans="1:21" x14ac:dyDescent="0.25">
      <c r="A1" t="s">
        <v>77</v>
      </c>
      <c r="B1" t="s">
        <v>78</v>
      </c>
      <c r="C1" t="s">
        <v>79</v>
      </c>
      <c r="D1" t="s">
        <v>80</v>
      </c>
      <c r="E1" t="s">
        <v>81</v>
      </c>
      <c r="F1" t="s">
        <v>82</v>
      </c>
      <c r="G1" s="7" t="s">
        <v>83</v>
      </c>
      <c r="H1" s="7"/>
      <c r="J1" t="s">
        <v>84</v>
      </c>
      <c r="K1" t="s">
        <v>85</v>
      </c>
      <c r="L1" s="4" t="s">
        <v>87</v>
      </c>
      <c r="R1" t="s">
        <v>88</v>
      </c>
    </row>
    <row r="2" spans="1:21" x14ac:dyDescent="0.25">
      <c r="A2">
        <v>1989</v>
      </c>
      <c r="B2">
        <v>0.26222323232323225</v>
      </c>
      <c r="C2">
        <v>4.8027994755588596E-3</v>
      </c>
      <c r="D2">
        <f>B2</f>
        <v>0.26222323232323225</v>
      </c>
      <c r="F2">
        <v>0.8</v>
      </c>
      <c r="L2" s="4"/>
      <c r="R2" t="s">
        <v>89</v>
      </c>
      <c r="U2" t="s">
        <v>91</v>
      </c>
    </row>
    <row r="3" spans="1:21" x14ac:dyDescent="0.25">
      <c r="A3">
        <f>A2+1</f>
        <v>1990</v>
      </c>
      <c r="B3">
        <v>0.38656262626262622</v>
      </c>
      <c r="C3">
        <v>7.3233274824621684E-3</v>
      </c>
      <c r="D3">
        <f>B3+D2</f>
        <v>0.64878585858585847</v>
      </c>
      <c r="E3">
        <v>2</v>
      </c>
      <c r="L3" s="4"/>
    </row>
    <row r="4" spans="1:21" x14ac:dyDescent="0.25">
      <c r="A4">
        <f t="shared" ref="A4:A64" si="0">A3+1</f>
        <v>1991</v>
      </c>
      <c r="B4">
        <v>0.50646044872502982</v>
      </c>
      <c r="C4">
        <v>1.1166638475810817E-2</v>
      </c>
      <c r="D4">
        <f t="shared" ref="D4:D29" si="1">B4+D3</f>
        <v>1.1552463073108883</v>
      </c>
      <c r="E4">
        <v>3</v>
      </c>
      <c r="L4" s="4"/>
    </row>
    <row r="5" spans="1:21" x14ac:dyDescent="0.25">
      <c r="A5">
        <f t="shared" si="0"/>
        <v>1992</v>
      </c>
      <c r="B5">
        <v>0.46881339231650393</v>
      </c>
      <c r="C5">
        <v>1.7026934156375507E-2</v>
      </c>
      <c r="D5">
        <f t="shared" si="1"/>
        <v>1.6240596996273922</v>
      </c>
      <c r="L5" s="4"/>
    </row>
    <row r="6" spans="1:21" x14ac:dyDescent="0.25">
      <c r="A6">
        <f t="shared" si="0"/>
        <v>1993</v>
      </c>
      <c r="B6">
        <v>0.55679550382791754</v>
      </c>
      <c r="C6">
        <v>2.5962736000951787E-2</v>
      </c>
      <c r="D6">
        <f t="shared" si="1"/>
        <v>2.1808552034553097</v>
      </c>
      <c r="E6">
        <v>4</v>
      </c>
      <c r="L6" s="4"/>
    </row>
    <row r="7" spans="1:21" x14ac:dyDescent="0.25">
      <c r="A7">
        <f t="shared" si="0"/>
        <v>1994</v>
      </c>
      <c r="B7">
        <v>0.6009917031380585</v>
      </c>
      <c r="C7">
        <v>3.9588081710106367E-2</v>
      </c>
      <c r="D7">
        <f t="shared" si="1"/>
        <v>2.7818469065933682</v>
      </c>
      <c r="L7" s="4"/>
    </row>
    <row r="8" spans="1:21" x14ac:dyDescent="0.25">
      <c r="A8">
        <f t="shared" si="0"/>
        <v>1995</v>
      </c>
      <c r="B8">
        <v>0.64159963807446196</v>
      </c>
      <c r="C8">
        <v>6.036406230177075E-2</v>
      </c>
      <c r="D8">
        <f t="shared" si="1"/>
        <v>3.4234465446678302</v>
      </c>
      <c r="L8" s="4"/>
    </row>
    <row r="9" spans="1:21" x14ac:dyDescent="0.25">
      <c r="A9">
        <f t="shared" si="0"/>
        <v>1996</v>
      </c>
      <c r="B9">
        <v>0.70492514331599088</v>
      </c>
      <c r="C9">
        <v>9.2043359015343162E-2</v>
      </c>
      <c r="D9">
        <f t="shared" si="1"/>
        <v>4.1283716879838206</v>
      </c>
      <c r="E9">
        <v>5</v>
      </c>
      <c r="L9" s="4"/>
    </row>
    <row r="10" spans="1:21" x14ac:dyDescent="0.25">
      <c r="A10">
        <f t="shared" si="0"/>
        <v>1997</v>
      </c>
      <c r="B10">
        <v>0.75707166061657927</v>
      </c>
      <c r="C10">
        <v>0.14034807492700557</v>
      </c>
      <c r="D10">
        <f t="shared" si="1"/>
        <v>4.8854433486003996</v>
      </c>
      <c r="L10" s="4"/>
    </row>
    <row r="11" spans="1:21" x14ac:dyDescent="0.25">
      <c r="A11">
        <f t="shared" si="0"/>
        <v>1998</v>
      </c>
      <c r="B11">
        <v>0.87972485499716158</v>
      </c>
      <c r="C11">
        <v>0.21400329525602041</v>
      </c>
      <c r="D11">
        <f t="shared" si="1"/>
        <v>5.7651682035975611</v>
      </c>
      <c r="L11" s="4"/>
    </row>
    <row r="12" spans="1:21" x14ac:dyDescent="0.25">
      <c r="A12">
        <f t="shared" si="0"/>
        <v>1999</v>
      </c>
      <c r="B12">
        <v>0.96455704736575998</v>
      </c>
      <c r="C12">
        <v>0.32631306417462219</v>
      </c>
      <c r="D12">
        <f t="shared" si="1"/>
        <v>6.7297252509633214</v>
      </c>
      <c r="L12" s="4"/>
    </row>
    <row r="13" spans="1:21" x14ac:dyDescent="0.25">
      <c r="A13">
        <f t="shared" si="0"/>
        <v>2000</v>
      </c>
      <c r="B13">
        <v>1.1508539363960635</v>
      </c>
      <c r="C13">
        <v>0.49756344043035688</v>
      </c>
      <c r="D13">
        <f t="shared" si="1"/>
        <v>7.8805791873593849</v>
      </c>
      <c r="L13" s="4"/>
    </row>
    <row r="14" spans="1:21" x14ac:dyDescent="0.25">
      <c r="A14">
        <f t="shared" si="0"/>
        <v>2001</v>
      </c>
      <c r="B14">
        <v>1.4257084250852414</v>
      </c>
      <c r="C14">
        <v>0.75868668598695699</v>
      </c>
      <c r="D14">
        <f t="shared" si="1"/>
        <v>9.3062876124446259</v>
      </c>
      <c r="E14">
        <v>6</v>
      </c>
      <c r="L14" s="4"/>
    </row>
    <row r="15" spans="1:21" x14ac:dyDescent="0.25">
      <c r="A15">
        <f t="shared" si="0"/>
        <v>2002</v>
      </c>
      <c r="B15">
        <v>1.8072595549122914</v>
      </c>
      <c r="C15">
        <v>1.1568484352387582</v>
      </c>
      <c r="D15">
        <f t="shared" si="1"/>
        <v>11.113547167356916</v>
      </c>
      <c r="L15" s="4"/>
    </row>
    <row r="16" spans="1:21" x14ac:dyDescent="0.25">
      <c r="A16">
        <f t="shared" si="0"/>
        <v>2003</v>
      </c>
      <c r="B16">
        <v>2.2942419832846079</v>
      </c>
      <c r="C16">
        <v>1.7639670325485624</v>
      </c>
      <c r="D16">
        <f t="shared" si="1"/>
        <v>13.407789150641523</v>
      </c>
      <c r="L16" s="4"/>
    </row>
    <row r="17" spans="1:19" x14ac:dyDescent="0.25">
      <c r="A17">
        <f t="shared" si="0"/>
        <v>2004</v>
      </c>
      <c r="B17">
        <v>3.0094750653244335</v>
      </c>
      <c r="C17">
        <v>2.6897038515470162</v>
      </c>
      <c r="D17">
        <f t="shared" si="1"/>
        <v>16.417264215965957</v>
      </c>
      <c r="E17">
        <v>7</v>
      </c>
      <c r="L17" s="4"/>
    </row>
    <row r="18" spans="1:19" x14ac:dyDescent="0.25">
      <c r="A18">
        <f t="shared" si="0"/>
        <v>2005</v>
      </c>
      <c r="B18">
        <v>4.2299170533606638</v>
      </c>
      <c r="C18">
        <v>4.1012709849653541</v>
      </c>
      <c r="D18">
        <f t="shared" si="1"/>
        <v>20.647181269326623</v>
      </c>
      <c r="L18" s="4"/>
    </row>
    <row r="19" spans="1:19" x14ac:dyDescent="0.25">
      <c r="A19">
        <f t="shared" si="0"/>
        <v>2006</v>
      </c>
      <c r="B19">
        <v>5.7825748505755117</v>
      </c>
      <c r="C19">
        <v>6.253634087799</v>
      </c>
      <c r="D19">
        <f t="shared" si="1"/>
        <v>26.429756119902134</v>
      </c>
      <c r="L19" s="4"/>
    </row>
    <row r="20" spans="1:19" x14ac:dyDescent="0.25">
      <c r="A20">
        <f t="shared" si="0"/>
        <v>2007</v>
      </c>
      <c r="B20">
        <v>7.7021126017145187</v>
      </c>
      <c r="C20">
        <v>9.5355657910559763</v>
      </c>
      <c r="D20">
        <f t="shared" si="1"/>
        <v>34.131868721616655</v>
      </c>
      <c r="E20">
        <v>8</v>
      </c>
      <c r="L20" s="4"/>
    </row>
    <row r="21" spans="1:19" x14ac:dyDescent="0.25">
      <c r="A21">
        <f t="shared" si="0"/>
        <v>2008</v>
      </c>
      <c r="B21">
        <v>12.591230496763256</v>
      </c>
      <c r="C21">
        <v>14.539868127709548</v>
      </c>
      <c r="D21">
        <f t="shared" si="1"/>
        <v>46.723099218379915</v>
      </c>
      <c r="L21" s="4"/>
    </row>
    <row r="22" spans="1:19" x14ac:dyDescent="0.25">
      <c r="A22">
        <f t="shared" si="0"/>
        <v>2009</v>
      </c>
      <c r="B22">
        <v>20.91791860695777</v>
      </c>
      <c r="C22">
        <v>22.170447963295157</v>
      </c>
      <c r="D22">
        <f t="shared" si="1"/>
        <v>67.641017825337684</v>
      </c>
      <c r="E22">
        <v>9</v>
      </c>
      <c r="L22" s="4"/>
    </row>
    <row r="23" spans="1:19" x14ac:dyDescent="0.25">
      <c r="A23">
        <f t="shared" si="0"/>
        <v>2010</v>
      </c>
      <c r="B23">
        <v>33.816254314703187</v>
      </c>
      <c r="C23">
        <v>33.80558603254736</v>
      </c>
      <c r="D23">
        <f t="shared" si="1"/>
        <v>101.45727214004087</v>
      </c>
      <c r="L23" s="4"/>
    </row>
    <row r="24" spans="1:19" x14ac:dyDescent="0.25">
      <c r="A24">
        <f t="shared" si="0"/>
        <v>2011</v>
      </c>
      <c r="B24">
        <v>64.695112383789436</v>
      </c>
      <c r="C24">
        <v>51.546890206999045</v>
      </c>
      <c r="D24">
        <f t="shared" si="1"/>
        <v>166.15238452383031</v>
      </c>
      <c r="E24">
        <v>10</v>
      </c>
      <c r="L24" s="4"/>
    </row>
    <row r="25" spans="1:19" x14ac:dyDescent="0.25">
      <c r="A25">
        <f t="shared" si="0"/>
        <v>2012</v>
      </c>
      <c r="B25">
        <v>100.03390736759329</v>
      </c>
      <c r="C25">
        <v>78.598900414106993</v>
      </c>
      <c r="D25">
        <f t="shared" si="1"/>
        <v>266.18629189142359</v>
      </c>
      <c r="E25">
        <v>11</v>
      </c>
      <c r="L25" s="4"/>
    </row>
    <row r="26" spans="1:19" x14ac:dyDescent="0.25">
      <c r="A26">
        <f t="shared" si="0"/>
        <v>2013</v>
      </c>
      <c r="B26">
        <v>137.56115379838994</v>
      </c>
      <c r="C26">
        <v>119.84791170713893</v>
      </c>
      <c r="D26">
        <f t="shared" si="1"/>
        <v>403.7474456898135</v>
      </c>
      <c r="L26" s="4"/>
    </row>
    <row r="27" spans="1:19" x14ac:dyDescent="0.25">
      <c r="A27">
        <f t="shared" si="0"/>
        <v>2014</v>
      </c>
      <c r="B27">
        <v>196.33298751611736</v>
      </c>
      <c r="C27">
        <v>182.74456595303963</v>
      </c>
      <c r="D27">
        <f t="shared" si="1"/>
        <v>600.08043320593083</v>
      </c>
      <c r="E27">
        <v>12</v>
      </c>
      <c r="L27" s="4"/>
      <c r="M27" s="16" t="s">
        <v>90</v>
      </c>
    </row>
    <row r="28" spans="1:19" x14ac:dyDescent="0.25">
      <c r="A28">
        <f t="shared" si="0"/>
        <v>2015</v>
      </c>
      <c r="B28">
        <v>256.19092881320381</v>
      </c>
      <c r="C28">
        <v>278.64963110054413</v>
      </c>
      <c r="D28">
        <f t="shared" si="1"/>
        <v>856.27136201913459</v>
      </c>
      <c r="L28" s="19">
        <v>800</v>
      </c>
      <c r="M28" s="18" t="s">
        <v>94</v>
      </c>
      <c r="O28" t="s">
        <v>89</v>
      </c>
    </row>
    <row r="29" spans="1:19" x14ac:dyDescent="0.25">
      <c r="A29">
        <f t="shared" si="0"/>
        <v>2016</v>
      </c>
      <c r="B29">
        <v>333.05249250532438</v>
      </c>
      <c r="C29" s="3">
        <v>350</v>
      </c>
      <c r="D29">
        <f t="shared" si="1"/>
        <v>1189.323854524459</v>
      </c>
      <c r="E29">
        <v>13</v>
      </c>
      <c r="G29" s="15">
        <v>3551</v>
      </c>
      <c r="H29" s="23"/>
      <c r="J29" s="3">
        <v>1845</v>
      </c>
      <c r="K29" s="14">
        <v>3551</v>
      </c>
      <c r="L29" s="19" t="s">
        <v>125</v>
      </c>
      <c r="M29" s="16">
        <v>1845</v>
      </c>
      <c r="O29" s="3">
        <v>303</v>
      </c>
      <c r="R29" s="1">
        <v>303</v>
      </c>
      <c r="S29" t="s">
        <v>92</v>
      </c>
    </row>
    <row r="30" spans="1:19" x14ac:dyDescent="0.25">
      <c r="A30">
        <f t="shared" si="0"/>
        <v>2017</v>
      </c>
      <c r="C30">
        <v>424.88605068799131</v>
      </c>
      <c r="D30">
        <f>C30+D29</f>
        <v>1614.2099052124504</v>
      </c>
      <c r="G30" s="13"/>
      <c r="H30" s="13"/>
      <c r="L30" s="4"/>
      <c r="M30" s="16"/>
    </row>
    <row r="31" spans="1:19" x14ac:dyDescent="0.25">
      <c r="A31">
        <f t="shared" si="0"/>
        <v>2018</v>
      </c>
      <c r="C31">
        <v>647.86791698309651</v>
      </c>
      <c r="D31">
        <f t="shared" ref="D31:D64" si="2">C31+D30</f>
        <v>2262.077822195547</v>
      </c>
      <c r="E31">
        <v>14</v>
      </c>
      <c r="G31" s="13">
        <f>G29*$F$2</f>
        <v>2840.8</v>
      </c>
      <c r="H31" s="13"/>
      <c r="L31" s="4"/>
      <c r="M31" s="16"/>
    </row>
    <row r="32" spans="1:19" x14ac:dyDescent="0.25">
      <c r="A32">
        <f t="shared" si="0"/>
        <v>2019</v>
      </c>
      <c r="C32">
        <v>987.87154150240849</v>
      </c>
      <c r="D32">
        <f t="shared" si="2"/>
        <v>3249.9493636979555</v>
      </c>
      <c r="G32" s="13"/>
      <c r="H32" s="13"/>
      <c r="L32" s="4"/>
      <c r="M32" s="16"/>
      <c r="R32" t="s">
        <v>91</v>
      </c>
    </row>
    <row r="33" spans="1:22" x14ac:dyDescent="0.25">
      <c r="A33">
        <f t="shared" si="0"/>
        <v>2020</v>
      </c>
      <c r="C33">
        <v>1506.3104020565454</v>
      </c>
      <c r="D33">
        <f t="shared" si="2"/>
        <v>4756.2597657545011</v>
      </c>
      <c r="E33">
        <v>15</v>
      </c>
      <c r="G33" s="13">
        <f>G31*$F$2</f>
        <v>2272.6400000000003</v>
      </c>
      <c r="H33" s="13"/>
      <c r="J33">
        <v>1180</v>
      </c>
      <c r="K33">
        <v>2270</v>
      </c>
      <c r="L33" s="4">
        <v>893</v>
      </c>
      <c r="M33" s="16"/>
      <c r="Q33">
        <v>2010</v>
      </c>
      <c r="R33">
        <v>0</v>
      </c>
      <c r="U33">
        <v>0.23499999999999999</v>
      </c>
    </row>
    <row r="34" spans="1:22" x14ac:dyDescent="0.25">
      <c r="A34">
        <f t="shared" si="0"/>
        <v>2021</v>
      </c>
      <c r="C34">
        <v>2296.8280105460226</v>
      </c>
      <c r="D34">
        <f t="shared" si="2"/>
        <v>7053.0877763005237</v>
      </c>
      <c r="G34" s="13"/>
      <c r="H34" s="13"/>
      <c r="L34" s="4"/>
      <c r="M34" s="16"/>
      <c r="Q34">
        <v>2020</v>
      </c>
      <c r="R34" s="13">
        <v>2473.4389999999999</v>
      </c>
      <c r="U34">
        <v>1.498</v>
      </c>
      <c r="V34">
        <v>2</v>
      </c>
    </row>
    <row r="35" spans="1:22" x14ac:dyDescent="0.25">
      <c r="A35">
        <f t="shared" si="0"/>
        <v>2022</v>
      </c>
      <c r="C35">
        <v>3502.2123612940213</v>
      </c>
      <c r="D35">
        <f t="shared" si="2"/>
        <v>10555.300137594546</v>
      </c>
      <c r="E35">
        <v>16</v>
      </c>
      <c r="G35" s="13">
        <f>G33*$F$2</f>
        <v>1818.1120000000003</v>
      </c>
      <c r="H35" s="13"/>
      <c r="L35" s="4"/>
      <c r="M35" s="17">
        <f>M29*$F$2</f>
        <v>1476</v>
      </c>
      <c r="Q35">
        <f t="shared" ref="Q35:Q43" si="3">Q34+10</f>
        <v>2030</v>
      </c>
      <c r="R35" s="13">
        <v>12365.933000000001</v>
      </c>
      <c r="S35">
        <v>2</v>
      </c>
      <c r="U35">
        <v>7.5590000000000002</v>
      </c>
      <c r="V35">
        <v>4</v>
      </c>
    </row>
    <row r="36" spans="1:22" x14ac:dyDescent="0.25">
      <c r="A36">
        <f t="shared" si="0"/>
        <v>2023</v>
      </c>
      <c r="C36">
        <v>5340.1871482248171</v>
      </c>
      <c r="D36">
        <f t="shared" si="2"/>
        <v>15895.487285819363</v>
      </c>
      <c r="G36" s="13"/>
      <c r="H36" s="13"/>
      <c r="L36" s="4"/>
      <c r="M36" s="17">
        <f>M35*$F$2</f>
        <v>1180.8</v>
      </c>
      <c r="Q36">
        <f t="shared" si="3"/>
        <v>2040</v>
      </c>
      <c r="R36" s="13">
        <v>40962.239000000001</v>
      </c>
      <c r="S36">
        <v>3</v>
      </c>
      <c r="U36">
        <v>17.600999999999999</v>
      </c>
      <c r="V36">
        <v>5</v>
      </c>
    </row>
    <row r="37" spans="1:22" x14ac:dyDescent="0.25">
      <c r="A37">
        <f t="shared" si="0"/>
        <v>2024</v>
      </c>
      <c r="C37">
        <v>8142.7383139977919</v>
      </c>
      <c r="D37">
        <f t="shared" si="2"/>
        <v>24038.225599817153</v>
      </c>
      <c r="E37">
        <v>17</v>
      </c>
      <c r="G37" s="13">
        <f>G35*$F$2</f>
        <v>1454.4896000000003</v>
      </c>
      <c r="H37" s="13"/>
      <c r="L37" s="4"/>
      <c r="M37" s="17">
        <f>M36*$F$2</f>
        <v>944.64</v>
      </c>
      <c r="Q37">
        <f t="shared" si="3"/>
        <v>2050</v>
      </c>
      <c r="R37" s="13">
        <v>77933.218999999997</v>
      </c>
      <c r="S37">
        <v>4</v>
      </c>
      <c r="U37">
        <v>22.876999999999999</v>
      </c>
    </row>
    <row r="38" spans="1:22" x14ac:dyDescent="0.25">
      <c r="A38">
        <f t="shared" si="0"/>
        <v>2025</v>
      </c>
      <c r="C38">
        <v>12416.07932641245</v>
      </c>
      <c r="D38">
        <f t="shared" si="2"/>
        <v>36454.304926229604</v>
      </c>
      <c r="E38">
        <v>18</v>
      </c>
      <c r="G38" s="13">
        <f>G37*$F$2</f>
        <v>1163.5916800000002</v>
      </c>
      <c r="H38" s="13"/>
      <c r="L38" s="4"/>
      <c r="M38" s="17"/>
      <c r="Q38">
        <f t="shared" si="3"/>
        <v>2060</v>
      </c>
      <c r="R38" s="13">
        <v>113331.402</v>
      </c>
      <c r="U38">
        <v>22.053999999999998</v>
      </c>
    </row>
    <row r="39" spans="1:22" x14ac:dyDescent="0.25">
      <c r="A39">
        <f t="shared" si="0"/>
        <v>2026</v>
      </c>
      <c r="C39">
        <v>18932.086467125773</v>
      </c>
      <c r="D39">
        <f t="shared" si="2"/>
        <v>55386.391393355378</v>
      </c>
      <c r="G39" s="13"/>
      <c r="H39" s="13"/>
      <c r="L39" s="4"/>
      <c r="M39" s="17">
        <f>M37*$F$2</f>
        <v>755.71199999999999</v>
      </c>
      <c r="Q39">
        <f t="shared" si="3"/>
        <v>2070</v>
      </c>
      <c r="R39" s="13">
        <v>145088.88099999999</v>
      </c>
      <c r="S39">
        <v>5</v>
      </c>
      <c r="U39">
        <v>19.91</v>
      </c>
    </row>
    <row r="40" spans="1:22" x14ac:dyDescent="0.25">
      <c r="A40">
        <f t="shared" si="0"/>
        <v>2027</v>
      </c>
      <c r="C40">
        <v>28867.719718592562</v>
      </c>
      <c r="D40">
        <f t="shared" si="2"/>
        <v>84254.111111947946</v>
      </c>
      <c r="E40">
        <v>19</v>
      </c>
      <c r="G40" s="13">
        <f>G38*$F$2</f>
        <v>930.8733440000002</v>
      </c>
      <c r="H40" s="13"/>
      <c r="L40" s="4"/>
      <c r="M40" s="17"/>
      <c r="Q40">
        <f t="shared" si="3"/>
        <v>2080</v>
      </c>
      <c r="R40" s="13">
        <v>177936.98199999999</v>
      </c>
      <c r="U40">
        <v>20.553000000000001</v>
      </c>
    </row>
    <row r="41" spans="1:22" x14ac:dyDescent="0.25">
      <c r="A41">
        <f t="shared" si="0"/>
        <v>2028</v>
      </c>
      <c r="C41">
        <v>44017.61227946337</v>
      </c>
      <c r="D41">
        <f t="shared" si="2"/>
        <v>128271.72339141132</v>
      </c>
      <c r="G41" s="13"/>
      <c r="H41" s="13"/>
      <c r="L41" s="4"/>
      <c r="M41" s="17"/>
      <c r="Q41">
        <f t="shared" si="3"/>
        <v>2090</v>
      </c>
      <c r="R41" s="13">
        <v>215740.505</v>
      </c>
      <c r="U41">
        <v>23.704000000000001</v>
      </c>
    </row>
    <row r="42" spans="1:22" x14ac:dyDescent="0.25">
      <c r="A42">
        <f t="shared" si="0"/>
        <v>2029</v>
      </c>
      <c r="C42">
        <v>67118.227891663541</v>
      </c>
      <c r="D42">
        <f t="shared" si="2"/>
        <v>195389.95128307486</v>
      </c>
      <c r="E42">
        <v>20</v>
      </c>
      <c r="G42" s="13">
        <f>G40*$F$2</f>
        <v>744.69867520000025</v>
      </c>
      <c r="H42" s="13"/>
      <c r="L42" s="4"/>
      <c r="M42" s="17"/>
      <c r="Q42">
        <f t="shared" si="3"/>
        <v>2100</v>
      </c>
      <c r="R42" s="13">
        <v>257922.019</v>
      </c>
      <c r="U42">
        <v>26.39</v>
      </c>
    </row>
    <row r="43" spans="1:22" x14ac:dyDescent="0.25">
      <c r="A43">
        <f t="shared" si="0"/>
        <v>2030</v>
      </c>
      <c r="C43">
        <v>102342.13720446522</v>
      </c>
      <c r="D43">
        <f t="shared" si="2"/>
        <v>297732.08848754008</v>
      </c>
      <c r="E43">
        <v>21</v>
      </c>
      <c r="G43" s="13">
        <f>G42*$F$2</f>
        <v>595.75894016000018</v>
      </c>
      <c r="H43" s="13"/>
      <c r="I43" s="26">
        <v>500</v>
      </c>
      <c r="J43">
        <v>310</v>
      </c>
      <c r="K43">
        <v>600</v>
      </c>
      <c r="L43" s="4">
        <v>595</v>
      </c>
      <c r="M43" s="17">
        <f>M39*$F$2</f>
        <v>604.56960000000004</v>
      </c>
      <c r="O43" s="19" t="s">
        <v>95</v>
      </c>
      <c r="Q43">
        <f t="shared" si="3"/>
        <v>2110</v>
      </c>
      <c r="R43" s="14">
        <v>316000</v>
      </c>
      <c r="S43">
        <v>6</v>
      </c>
      <c r="U43" s="3">
        <v>30</v>
      </c>
      <c r="V43">
        <v>6</v>
      </c>
    </row>
    <row r="44" spans="1:22" x14ac:dyDescent="0.25">
      <c r="A44">
        <f t="shared" si="0"/>
        <v>2031</v>
      </c>
      <c r="C44">
        <v>156051.6923134872</v>
      </c>
      <c r="D44">
        <f t="shared" si="2"/>
        <v>453783.78080102731</v>
      </c>
      <c r="G44" s="13"/>
      <c r="H44" s="13"/>
      <c r="I44" s="26"/>
      <c r="L44" s="19" t="s">
        <v>97</v>
      </c>
      <c r="O44" s="19" t="s">
        <v>96</v>
      </c>
    </row>
    <row r="45" spans="1:22" x14ac:dyDescent="0.25">
      <c r="A45">
        <f t="shared" si="0"/>
        <v>2032</v>
      </c>
      <c r="C45">
        <v>237948.23265466053</v>
      </c>
      <c r="D45">
        <f t="shared" si="2"/>
        <v>691732.01345568779</v>
      </c>
      <c r="E45">
        <v>22</v>
      </c>
      <c r="G45" s="13">
        <f>G43*$F$2</f>
        <v>476.60715212800017</v>
      </c>
      <c r="H45" s="13"/>
      <c r="I45" s="26"/>
      <c r="L45" s="4"/>
    </row>
    <row r="46" spans="1:22" x14ac:dyDescent="0.25">
      <c r="A46">
        <f t="shared" si="0"/>
        <v>2033</v>
      </c>
      <c r="C46">
        <v>362824.39865974442</v>
      </c>
      <c r="D46">
        <f t="shared" si="2"/>
        <v>1054556.4121154323</v>
      </c>
      <c r="G46" s="13"/>
      <c r="H46" s="13"/>
      <c r="I46" s="26"/>
      <c r="L46" s="4"/>
    </row>
    <row r="47" spans="1:22" x14ac:dyDescent="0.25">
      <c r="A47">
        <f t="shared" si="0"/>
        <v>2034</v>
      </c>
      <c r="C47">
        <v>553236.06649297697</v>
      </c>
      <c r="D47">
        <f t="shared" si="2"/>
        <v>1607792.4786084094</v>
      </c>
      <c r="E47">
        <v>23</v>
      </c>
      <c r="G47" s="13">
        <f>G45*$F$2</f>
        <v>381.28572170240017</v>
      </c>
      <c r="H47" s="13"/>
      <c r="I47" s="26"/>
      <c r="L47" s="4"/>
    </row>
    <row r="48" spans="1:22" x14ac:dyDescent="0.25">
      <c r="A48">
        <f t="shared" si="0"/>
        <v>2035</v>
      </c>
      <c r="C48">
        <v>843576.52461960923</v>
      </c>
      <c r="D48">
        <f t="shared" si="2"/>
        <v>2451369.0032280185</v>
      </c>
      <c r="G48" s="13"/>
      <c r="H48" s="13"/>
      <c r="I48" s="26"/>
      <c r="L48" s="4"/>
    </row>
    <row r="49" spans="1:12" x14ac:dyDescent="0.25">
      <c r="A49">
        <f t="shared" si="0"/>
        <v>2036</v>
      </c>
      <c r="C49">
        <v>1286288.7942218638</v>
      </c>
      <c r="D49">
        <f t="shared" si="2"/>
        <v>3737657.7974498821</v>
      </c>
      <c r="E49">
        <v>24</v>
      </c>
      <c r="G49" s="13">
        <f>G47*$F$2</f>
        <v>305.02857736192016</v>
      </c>
      <c r="H49" s="13"/>
      <c r="I49" s="26"/>
      <c r="L49" s="4"/>
    </row>
    <row r="50" spans="1:12" x14ac:dyDescent="0.25">
      <c r="A50">
        <f t="shared" si="0"/>
        <v>2037</v>
      </c>
      <c r="C50">
        <v>1961338.1997404578</v>
      </c>
      <c r="D50">
        <f t="shared" si="2"/>
        <v>5698995.9971903395</v>
      </c>
      <c r="E50">
        <v>25</v>
      </c>
      <c r="G50" s="13">
        <f>G49*$F$2</f>
        <v>244.02286188953613</v>
      </c>
      <c r="H50" s="13"/>
      <c r="I50" s="26"/>
      <c r="L50" s="4"/>
    </row>
    <row r="51" spans="1:12" x14ac:dyDescent="0.25">
      <c r="A51">
        <f t="shared" si="0"/>
        <v>2038</v>
      </c>
      <c r="C51">
        <v>2990656.1815989991</v>
      </c>
      <c r="D51">
        <f t="shared" si="2"/>
        <v>8689652.1787893381</v>
      </c>
      <c r="G51" s="13"/>
      <c r="H51" s="13"/>
      <c r="I51" s="26"/>
      <c r="L51" s="4"/>
    </row>
    <row r="52" spans="1:12" x14ac:dyDescent="0.25">
      <c r="A52">
        <f t="shared" si="0"/>
        <v>2039</v>
      </c>
      <c r="C52">
        <v>4560164.2785119247</v>
      </c>
      <c r="D52">
        <f t="shared" si="2"/>
        <v>13249816.457301263</v>
      </c>
      <c r="E52">
        <v>26</v>
      </c>
      <c r="G52" s="13">
        <f>G50*$F$2</f>
        <v>195.21828951162891</v>
      </c>
      <c r="H52" s="13"/>
      <c r="I52" s="26"/>
      <c r="L52" s="4"/>
    </row>
    <row r="53" spans="1:12" x14ac:dyDescent="0.25">
      <c r="A53">
        <f t="shared" si="0"/>
        <v>2040</v>
      </c>
      <c r="C53">
        <v>6953356.3821085608</v>
      </c>
      <c r="D53">
        <f t="shared" si="2"/>
        <v>20203172.839409824</v>
      </c>
      <c r="E53">
        <v>27</v>
      </c>
      <c r="G53" s="13">
        <f>G52*$F$2</f>
        <v>156.17463160930313</v>
      </c>
      <c r="H53" s="13"/>
      <c r="I53" s="26">
        <f>I43*(0.8^6)</f>
        <v>131.07200000000009</v>
      </c>
      <c r="J53">
        <v>80</v>
      </c>
      <c r="K53">
        <v>160</v>
      </c>
      <c r="L53" s="4">
        <v>400</v>
      </c>
    </row>
    <row r="54" spans="1:12" x14ac:dyDescent="0.25">
      <c r="A54">
        <f t="shared" si="0"/>
        <v>2041</v>
      </c>
      <c r="C54">
        <v>10602505.090537479</v>
      </c>
      <c r="D54">
        <f t="shared" si="2"/>
        <v>30805677.929947302</v>
      </c>
      <c r="G54" s="13"/>
      <c r="H54" s="13"/>
      <c r="I54" s="26"/>
      <c r="L54" s="4"/>
    </row>
    <row r="55" spans="1:12" x14ac:dyDescent="0.25">
      <c r="A55">
        <f t="shared" si="0"/>
        <v>2042</v>
      </c>
      <c r="C55">
        <v>16166741.357327728</v>
      </c>
      <c r="D55">
        <f t="shared" si="2"/>
        <v>46972419.287275031</v>
      </c>
      <c r="E55">
        <v>28</v>
      </c>
      <c r="G55" s="13">
        <f>G53*$F$2</f>
        <v>124.93970528744251</v>
      </c>
      <c r="H55" s="13"/>
      <c r="I55" s="26"/>
      <c r="L55" s="4"/>
    </row>
    <row r="56" spans="1:12" x14ac:dyDescent="0.25">
      <c r="A56">
        <f t="shared" si="0"/>
        <v>2043</v>
      </c>
      <c r="C56">
        <v>24651110.646296419</v>
      </c>
      <c r="D56">
        <f t="shared" si="2"/>
        <v>71623529.933571458</v>
      </c>
      <c r="E56">
        <v>29</v>
      </c>
      <c r="G56" s="13">
        <f>G55*$F$2</f>
        <v>99.951764229954009</v>
      </c>
      <c r="H56" s="13"/>
      <c r="I56" s="26"/>
      <c r="L56" s="4"/>
    </row>
    <row r="57" spans="1:12" x14ac:dyDescent="0.25">
      <c r="A57">
        <f t="shared" si="0"/>
        <v>2044</v>
      </c>
      <c r="C57">
        <v>37588110.223613136</v>
      </c>
      <c r="D57">
        <f t="shared" si="2"/>
        <v>109211640.1571846</v>
      </c>
      <c r="G57" s="13"/>
      <c r="H57" s="13"/>
      <c r="I57" s="26"/>
      <c r="L57" s="4"/>
    </row>
    <row r="58" spans="1:12" x14ac:dyDescent="0.25">
      <c r="A58">
        <f t="shared" si="0"/>
        <v>2045</v>
      </c>
      <c r="C58">
        <v>57314497.932966739</v>
      </c>
      <c r="D58">
        <f t="shared" si="2"/>
        <v>166526138.09015134</v>
      </c>
      <c r="E58">
        <v>30</v>
      </c>
      <c r="G58" s="13">
        <f>G56*$F$2</f>
        <v>79.96141138396321</v>
      </c>
      <c r="H58" s="13"/>
      <c r="I58" s="26"/>
      <c r="L58" s="4"/>
    </row>
    <row r="59" spans="1:12" x14ac:dyDescent="0.25">
      <c r="A59">
        <f t="shared" si="0"/>
        <v>2046</v>
      </c>
      <c r="C59">
        <v>87393371.301875576</v>
      </c>
      <c r="D59">
        <f t="shared" si="2"/>
        <v>253919509.3920269</v>
      </c>
      <c r="G59" s="13"/>
      <c r="H59" s="13"/>
      <c r="I59" s="26"/>
      <c r="L59" s="4"/>
    </row>
    <row r="60" spans="1:12" x14ac:dyDescent="0.25">
      <c r="A60">
        <f t="shared" si="0"/>
        <v>2047</v>
      </c>
      <c r="C60">
        <v>133257755.41890046</v>
      </c>
      <c r="D60">
        <f t="shared" si="2"/>
        <v>387177264.81092739</v>
      </c>
      <c r="E60">
        <v>31</v>
      </c>
      <c r="G60" s="13">
        <f>G58*$F$2</f>
        <v>63.969129107170573</v>
      </c>
      <c r="H60" s="13"/>
      <c r="I60" s="26"/>
      <c r="L60" s="4"/>
    </row>
    <row r="61" spans="1:12" x14ac:dyDescent="0.25">
      <c r="A61">
        <f t="shared" si="0"/>
        <v>2048</v>
      </c>
      <c r="C61">
        <v>203191948.25363573</v>
      </c>
      <c r="D61">
        <f t="shared" si="2"/>
        <v>590369213.06456316</v>
      </c>
      <c r="E61">
        <v>32</v>
      </c>
      <c r="G61" s="13">
        <f>G60*$F$2</f>
        <v>51.175303285736462</v>
      </c>
      <c r="H61" s="13"/>
      <c r="I61" s="26"/>
      <c r="L61" s="4"/>
    </row>
    <row r="62" spans="1:12" x14ac:dyDescent="0.25">
      <c r="A62">
        <f t="shared" si="0"/>
        <v>2049</v>
      </c>
      <c r="C62">
        <v>309827879.85075349</v>
      </c>
      <c r="D62">
        <f t="shared" si="2"/>
        <v>900197092.91531658</v>
      </c>
      <c r="G62" s="13"/>
      <c r="H62" s="13"/>
      <c r="I62" s="26"/>
      <c r="L62" s="4"/>
    </row>
    <row r="63" spans="1:12" x14ac:dyDescent="0.25">
      <c r="A63">
        <f t="shared" si="0"/>
        <v>2050</v>
      </c>
      <c r="C63">
        <v>472426766.69938028</v>
      </c>
      <c r="D63">
        <f t="shared" si="2"/>
        <v>1372623859.614697</v>
      </c>
      <c r="E63">
        <v>33</v>
      </c>
      <c r="G63" s="13">
        <f>G61*$F$2</f>
        <v>40.940242628589175</v>
      </c>
      <c r="H63" s="13"/>
      <c r="I63" s="26">
        <f>I53*(0.8^6)</f>
        <v>34.359738368000045</v>
      </c>
      <c r="J63">
        <v>20</v>
      </c>
      <c r="K63">
        <v>40</v>
      </c>
      <c r="L63" s="4">
        <v>313</v>
      </c>
    </row>
    <row r="64" spans="1:12" x14ac:dyDescent="0.25">
      <c r="A64">
        <f t="shared" si="0"/>
        <v>2051</v>
      </c>
      <c r="C64">
        <v>720358187.26688397</v>
      </c>
      <c r="D64">
        <f t="shared" si="2"/>
        <v>2092982046.8815808</v>
      </c>
      <c r="G64" s="13"/>
      <c r="H64" s="13"/>
    </row>
    <row r="65" spans="1:8" x14ac:dyDescent="0.25">
      <c r="A65">
        <v>2052</v>
      </c>
      <c r="E65">
        <v>34</v>
      </c>
      <c r="G65" s="13">
        <f>G63*$F$2</f>
        <v>32.752194102871343</v>
      </c>
      <c r="H65" s="13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V133"/>
  <sheetViews>
    <sheetView topLeftCell="A19" workbookViewId="0">
      <selection activeCell="E31" sqref="E31"/>
    </sheetView>
  </sheetViews>
  <sheetFormatPr defaultRowHeight="15" x14ac:dyDescent="0.25"/>
  <cols>
    <col min="2" max="2" width="22.7109375" customWidth="1"/>
    <col min="3" max="3" width="21.5703125" customWidth="1"/>
    <col min="4" max="4" width="10.140625" bestFit="1" customWidth="1"/>
    <col min="5" max="6" width="10.5703125" bestFit="1" customWidth="1"/>
    <col min="7" max="12" width="10.28515625" bestFit="1" customWidth="1"/>
    <col min="13" max="15" width="9.5703125" bestFit="1" customWidth="1"/>
  </cols>
  <sheetData>
    <row r="1" spans="1:22" x14ac:dyDescent="0.25">
      <c r="A1" t="s">
        <v>110</v>
      </c>
      <c r="D1">
        <v>2005</v>
      </c>
      <c r="E1">
        <v>2010</v>
      </c>
      <c r="F1">
        <f>E1+10</f>
        <v>2020</v>
      </c>
      <c r="G1">
        <f t="shared" ref="G1:O1" si="0">F1+10</f>
        <v>2030</v>
      </c>
      <c r="H1">
        <f t="shared" si="0"/>
        <v>2040</v>
      </c>
      <c r="I1">
        <f t="shared" si="0"/>
        <v>2050</v>
      </c>
      <c r="J1">
        <f t="shared" si="0"/>
        <v>2060</v>
      </c>
      <c r="K1">
        <f t="shared" si="0"/>
        <v>2070</v>
      </c>
      <c r="L1">
        <f t="shared" si="0"/>
        <v>2080</v>
      </c>
      <c r="M1">
        <f t="shared" si="0"/>
        <v>2090</v>
      </c>
      <c r="N1">
        <f t="shared" si="0"/>
        <v>2100</v>
      </c>
      <c r="O1">
        <f t="shared" si="0"/>
        <v>2110</v>
      </c>
      <c r="Q1" s="105" t="s">
        <v>180</v>
      </c>
      <c r="R1" s="105"/>
      <c r="S1" s="105"/>
      <c r="T1" s="105"/>
      <c r="U1" s="105"/>
      <c r="V1" s="105"/>
    </row>
    <row r="2" spans="1:22" x14ac:dyDescent="0.25">
      <c r="A2" s="120" t="s">
        <v>98</v>
      </c>
      <c r="B2" s="120" t="s">
        <v>99</v>
      </c>
      <c r="C2" s="120"/>
      <c r="D2" s="38">
        <v>2625</v>
      </c>
      <c r="E2" s="38">
        <v>1926</v>
      </c>
      <c r="F2" s="38"/>
      <c r="G2" s="38">
        <v>1124</v>
      </c>
      <c r="H2" s="39">
        <v>950</v>
      </c>
      <c r="I2" s="39">
        <v>881</v>
      </c>
      <c r="J2" s="39">
        <v>882</v>
      </c>
      <c r="K2" s="39">
        <v>918</v>
      </c>
      <c r="L2" s="39">
        <v>952</v>
      </c>
      <c r="M2" s="39">
        <v>951</v>
      </c>
      <c r="N2" s="39">
        <v>951</v>
      </c>
      <c r="O2" s="39">
        <v>951</v>
      </c>
    </row>
    <row r="3" spans="1:22" x14ac:dyDescent="0.25">
      <c r="A3" s="120"/>
      <c r="B3" s="120" t="s">
        <v>100</v>
      </c>
      <c r="C3" s="120"/>
      <c r="D3" s="38">
        <v>1994</v>
      </c>
      <c r="E3" s="38">
        <v>1673</v>
      </c>
      <c r="F3" s="38">
        <v>1434</v>
      </c>
      <c r="G3" s="38">
        <v>1264</v>
      </c>
      <c r="H3" s="38">
        <v>1151</v>
      </c>
      <c r="I3" s="38">
        <v>1083</v>
      </c>
      <c r="J3" s="38">
        <v>1048</v>
      </c>
      <c r="K3" s="38">
        <v>1032</v>
      </c>
      <c r="L3" s="38">
        <v>1025</v>
      </c>
      <c r="M3" s="38">
        <v>1013</v>
      </c>
      <c r="N3" s="38">
        <v>1013</v>
      </c>
      <c r="O3" s="38">
        <v>1013</v>
      </c>
    </row>
    <row r="4" spans="1:22" x14ac:dyDescent="0.25">
      <c r="A4" s="120"/>
      <c r="B4" s="120" t="s">
        <v>101</v>
      </c>
      <c r="C4" s="120"/>
      <c r="D4" s="38">
        <v>3253</v>
      </c>
      <c r="E4" s="38">
        <v>2400</v>
      </c>
      <c r="F4" s="38">
        <v>1797</v>
      </c>
      <c r="G4" s="38">
        <v>1401</v>
      </c>
      <c r="H4" s="38">
        <v>1171</v>
      </c>
      <c r="I4" s="38">
        <v>1063</v>
      </c>
      <c r="J4" s="38">
        <v>1035</v>
      </c>
      <c r="K4" s="38">
        <v>1043</v>
      </c>
      <c r="L4" s="38">
        <v>1046</v>
      </c>
      <c r="M4" s="38">
        <v>1001</v>
      </c>
      <c r="N4" s="38">
        <v>1001</v>
      </c>
      <c r="O4" s="38">
        <v>1001</v>
      </c>
    </row>
    <row r="5" spans="1:22" x14ac:dyDescent="0.25">
      <c r="A5" s="120"/>
      <c r="B5" s="120" t="s">
        <v>102</v>
      </c>
      <c r="C5" s="120"/>
      <c r="D5" s="38">
        <v>3246</v>
      </c>
      <c r="E5" s="38">
        <v>2383</v>
      </c>
      <c r="F5" s="38">
        <v>1774</v>
      </c>
      <c r="G5" s="38">
        <v>1376</v>
      </c>
      <c r="H5" s="38">
        <v>1145</v>
      </c>
      <c r="I5" s="38">
        <v>1039</v>
      </c>
      <c r="J5" s="38">
        <v>1014</v>
      </c>
      <c r="K5" s="38">
        <v>1028</v>
      </c>
      <c r="L5" s="38">
        <v>1035</v>
      </c>
      <c r="M5" s="39">
        <v>995</v>
      </c>
      <c r="N5" s="39">
        <v>995</v>
      </c>
      <c r="O5" s="39">
        <v>995</v>
      </c>
    </row>
    <row r="6" spans="1:22" x14ac:dyDescent="0.25">
      <c r="A6" s="120"/>
      <c r="B6" s="120" t="s">
        <v>103</v>
      </c>
      <c r="C6" s="120"/>
      <c r="D6" s="38">
        <v>2627</v>
      </c>
      <c r="E6" s="38">
        <v>2001</v>
      </c>
      <c r="F6" s="38">
        <v>1559</v>
      </c>
      <c r="G6" s="38">
        <v>1268</v>
      </c>
      <c r="H6" s="38">
        <v>1099</v>
      </c>
      <c r="I6" s="38">
        <v>1021</v>
      </c>
      <c r="J6" s="38">
        <v>1002</v>
      </c>
      <c r="K6" s="38">
        <v>1013</v>
      </c>
      <c r="L6" s="38">
        <v>1023</v>
      </c>
      <c r="M6" s="38">
        <v>1001</v>
      </c>
      <c r="N6" s="38">
        <v>1001</v>
      </c>
      <c r="O6" s="38">
        <v>1001</v>
      </c>
    </row>
    <row r="7" spans="1:22" x14ac:dyDescent="0.25">
      <c r="A7" s="120"/>
      <c r="B7" s="120" t="s">
        <v>104</v>
      </c>
      <c r="C7" s="120"/>
      <c r="D7" s="38">
        <v>2754</v>
      </c>
      <c r="E7" s="38">
        <v>2066</v>
      </c>
      <c r="F7" s="38">
        <v>1581</v>
      </c>
      <c r="G7" s="38">
        <v>1263</v>
      </c>
      <c r="H7" s="38">
        <v>1080</v>
      </c>
      <c r="I7" s="39">
        <v>997</v>
      </c>
      <c r="J7" s="39">
        <v>980</v>
      </c>
      <c r="K7" s="39">
        <v>995</v>
      </c>
      <c r="L7" s="38">
        <v>1009</v>
      </c>
      <c r="M7" s="39">
        <v>987</v>
      </c>
      <c r="N7" s="39">
        <v>987</v>
      </c>
      <c r="O7" s="39">
        <v>987</v>
      </c>
    </row>
    <row r="8" spans="1:22" x14ac:dyDescent="0.25">
      <c r="A8" s="120"/>
      <c r="B8" s="120" t="s">
        <v>105</v>
      </c>
      <c r="C8" s="120"/>
      <c r="D8" s="38">
        <v>3551</v>
      </c>
      <c r="E8" s="38">
        <v>2928</v>
      </c>
      <c r="F8" s="38">
        <v>2109</v>
      </c>
      <c r="G8" s="38">
        <v>1649</v>
      </c>
      <c r="H8" s="38">
        <v>1389</v>
      </c>
      <c r="I8" s="38">
        <v>1243</v>
      </c>
      <c r="J8" s="38">
        <v>1161</v>
      </c>
      <c r="K8" s="38">
        <v>1114</v>
      </c>
      <c r="L8" s="38">
        <v>1088</v>
      </c>
      <c r="M8" s="38">
        <v>1074</v>
      </c>
      <c r="N8" s="38">
        <v>1065</v>
      </c>
      <c r="O8" s="38">
        <v>1065</v>
      </c>
    </row>
    <row r="9" spans="1:22" x14ac:dyDescent="0.25">
      <c r="A9" s="120"/>
      <c r="B9" s="120" t="s">
        <v>106</v>
      </c>
      <c r="C9" s="120"/>
      <c r="D9" s="38">
        <v>3032</v>
      </c>
      <c r="E9" s="38">
        <v>2294</v>
      </c>
      <c r="F9" s="38">
        <v>1766</v>
      </c>
      <c r="G9" s="38">
        <v>1412</v>
      </c>
      <c r="H9" s="38">
        <v>1198</v>
      </c>
      <c r="I9" s="38">
        <v>1088</v>
      </c>
      <c r="J9" s="38">
        <v>1048</v>
      </c>
      <c r="K9" s="38">
        <v>1042</v>
      </c>
      <c r="L9" s="38">
        <v>1035</v>
      </c>
      <c r="M9" s="39">
        <v>992</v>
      </c>
      <c r="N9" s="39">
        <v>992</v>
      </c>
      <c r="O9" s="39">
        <v>992</v>
      </c>
    </row>
    <row r="10" spans="1:22" x14ac:dyDescent="0.25">
      <c r="A10" s="120"/>
      <c r="B10" s="120" t="s">
        <v>107</v>
      </c>
      <c r="C10" s="120"/>
      <c r="D10" s="38">
        <v>2226</v>
      </c>
      <c r="E10" s="38">
        <v>1771</v>
      </c>
      <c r="F10" s="38">
        <v>1446</v>
      </c>
      <c r="G10" s="38">
        <v>1228</v>
      </c>
      <c r="H10" s="38">
        <v>1097</v>
      </c>
      <c r="I10" s="38">
        <v>1032</v>
      </c>
      <c r="J10" s="38">
        <v>1011</v>
      </c>
      <c r="K10" s="38">
        <v>1014</v>
      </c>
      <c r="L10" s="38">
        <v>1019</v>
      </c>
      <c r="M10" s="38">
        <v>1004</v>
      </c>
      <c r="N10" s="38">
        <v>1004</v>
      </c>
      <c r="O10" s="38">
        <v>1004</v>
      </c>
    </row>
    <row r="11" spans="1:22" x14ac:dyDescent="0.25">
      <c r="A11" s="120"/>
      <c r="B11" s="120" t="s">
        <v>108</v>
      </c>
      <c r="C11" s="120"/>
      <c r="D11" s="38">
        <v>2201</v>
      </c>
      <c r="E11" s="38">
        <v>1708</v>
      </c>
      <c r="F11" s="38">
        <v>1360</v>
      </c>
      <c r="G11" s="38">
        <v>1133</v>
      </c>
      <c r="H11" s="38">
        <v>1002</v>
      </c>
      <c r="I11" s="39">
        <v>945</v>
      </c>
      <c r="J11" s="39">
        <v>936</v>
      </c>
      <c r="K11" s="39">
        <v>953</v>
      </c>
      <c r="L11" s="39">
        <v>970</v>
      </c>
      <c r="M11" s="39">
        <v>966</v>
      </c>
      <c r="N11" s="39">
        <v>966</v>
      </c>
      <c r="O11" s="39">
        <v>966</v>
      </c>
    </row>
    <row r="12" spans="1:22" x14ac:dyDescent="0.25">
      <c r="A12" s="120"/>
      <c r="B12" s="120" t="s">
        <v>109</v>
      </c>
      <c r="C12" s="120"/>
      <c r="D12" s="38">
        <v>2601</v>
      </c>
      <c r="E12" s="38">
        <v>2040</v>
      </c>
      <c r="F12" s="38">
        <v>1634</v>
      </c>
      <c r="G12" s="38">
        <v>1358</v>
      </c>
      <c r="H12" s="38">
        <v>1186</v>
      </c>
      <c r="I12" s="38">
        <v>1093</v>
      </c>
      <c r="J12" s="38">
        <v>1053</v>
      </c>
      <c r="K12" s="38">
        <v>1040</v>
      </c>
      <c r="L12" s="38">
        <v>1030</v>
      </c>
      <c r="M12" s="39">
        <v>997</v>
      </c>
      <c r="N12" s="39">
        <v>997</v>
      </c>
      <c r="O12" s="39">
        <v>997</v>
      </c>
    </row>
    <row r="14" spans="1:22" x14ac:dyDescent="0.25">
      <c r="C14" t="s">
        <v>111</v>
      </c>
      <c r="D14" s="22">
        <f>SUM(D2:D12)/11</f>
        <v>2737.2727272727275</v>
      </c>
      <c r="E14" s="22">
        <f t="shared" ref="E14:O14" si="1">SUM(E2:E12)/11</f>
        <v>2108.181818181818</v>
      </c>
      <c r="F14" s="22">
        <f t="shared" si="1"/>
        <v>1496.3636363636363</v>
      </c>
      <c r="G14" s="22">
        <f t="shared" si="1"/>
        <v>1316</v>
      </c>
      <c r="H14" s="22">
        <f t="shared" si="1"/>
        <v>1133.4545454545455</v>
      </c>
      <c r="I14" s="22">
        <f t="shared" si="1"/>
        <v>1044.090909090909</v>
      </c>
      <c r="J14" s="22">
        <f t="shared" si="1"/>
        <v>1015.4545454545455</v>
      </c>
      <c r="K14" s="22">
        <f t="shared" si="1"/>
        <v>1017.4545454545455</v>
      </c>
      <c r="L14" s="22">
        <f t="shared" si="1"/>
        <v>1021.0909090909091</v>
      </c>
      <c r="M14" s="22">
        <f t="shared" si="1"/>
        <v>998.27272727272725</v>
      </c>
      <c r="N14" s="22">
        <f t="shared" si="1"/>
        <v>997.4545454545455</v>
      </c>
      <c r="O14" s="22">
        <f t="shared" si="1"/>
        <v>997.4545454545455</v>
      </c>
    </row>
    <row r="16" spans="1:22" x14ac:dyDescent="0.25">
      <c r="A16" t="s">
        <v>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6" x14ac:dyDescent="0.25">
      <c r="A17" s="20" t="s">
        <v>112</v>
      </c>
      <c r="B17" s="20" t="s">
        <v>113</v>
      </c>
      <c r="C17" s="20" t="s">
        <v>114</v>
      </c>
      <c r="D17" s="20">
        <v>2507</v>
      </c>
      <c r="E17" s="20">
        <v>1622</v>
      </c>
      <c r="F17" s="20">
        <v>1008</v>
      </c>
      <c r="G17" s="20">
        <v>616</v>
      </c>
      <c r="H17" s="20">
        <v>400</v>
      </c>
      <c r="I17" s="20">
        <v>313</v>
      </c>
      <c r="J17" s="20">
        <v>308</v>
      </c>
      <c r="K17" s="20">
        <v>338</v>
      </c>
      <c r="L17" s="20">
        <v>357</v>
      </c>
      <c r="M17" s="20">
        <v>318</v>
      </c>
      <c r="N17" s="20">
        <v>318</v>
      </c>
      <c r="O17" s="20"/>
      <c r="P17" s="20"/>
    </row>
    <row r="18" spans="1:16" x14ac:dyDescent="0.25">
      <c r="A18" s="20" t="s">
        <v>115</v>
      </c>
      <c r="B18" s="20" t="s">
        <v>113</v>
      </c>
      <c r="C18" s="20" t="s">
        <v>114</v>
      </c>
      <c r="D18" s="20">
        <v>1845</v>
      </c>
      <c r="E18" s="20">
        <v>1291</v>
      </c>
      <c r="F18" s="20">
        <v>893</v>
      </c>
      <c r="G18" s="20">
        <v>626</v>
      </c>
      <c r="H18" s="20">
        <v>465</v>
      </c>
      <c r="I18" s="20">
        <v>383</v>
      </c>
      <c r="J18" s="20">
        <v>354</v>
      </c>
      <c r="K18" s="20">
        <v>353</v>
      </c>
      <c r="L18" s="20">
        <v>354</v>
      </c>
      <c r="M18" s="20">
        <v>331</v>
      </c>
      <c r="N18" s="20">
        <v>331</v>
      </c>
      <c r="O18" s="20"/>
      <c r="P18" s="20"/>
    </row>
    <row r="19" spans="1:16" x14ac:dyDescent="0.25">
      <c r="A19" s="20" t="s">
        <v>116</v>
      </c>
      <c r="B19" s="20" t="s">
        <v>113</v>
      </c>
      <c r="C19" s="20" t="s">
        <v>114</v>
      </c>
      <c r="D19" s="20">
        <v>3101</v>
      </c>
      <c r="E19" s="20">
        <v>2011</v>
      </c>
      <c r="F19" s="20">
        <v>1247</v>
      </c>
      <c r="G19" s="20">
        <v>754</v>
      </c>
      <c r="H19" s="20">
        <v>475</v>
      </c>
      <c r="I19" s="20">
        <v>354</v>
      </c>
      <c r="J19" s="20">
        <v>334</v>
      </c>
      <c r="K19" s="20">
        <v>359</v>
      </c>
      <c r="L19" s="20">
        <v>373</v>
      </c>
      <c r="M19" s="20">
        <v>319</v>
      </c>
      <c r="N19" s="20">
        <v>319</v>
      </c>
      <c r="O19" s="20"/>
      <c r="P19" s="20"/>
    </row>
    <row r="20" spans="1:16" x14ac:dyDescent="0.25">
      <c r="A20" s="20" t="s">
        <v>117</v>
      </c>
      <c r="B20" s="20" t="s">
        <v>113</v>
      </c>
      <c r="C20" s="20" t="s">
        <v>114</v>
      </c>
      <c r="D20" s="20">
        <v>3100</v>
      </c>
      <c r="E20" s="20">
        <v>2009</v>
      </c>
      <c r="F20" s="20">
        <v>1245</v>
      </c>
      <c r="G20" s="20">
        <v>752</v>
      </c>
      <c r="H20" s="20">
        <v>473</v>
      </c>
      <c r="I20" s="20">
        <v>352</v>
      </c>
      <c r="J20" s="20">
        <v>332</v>
      </c>
      <c r="K20" s="20">
        <v>358</v>
      </c>
      <c r="L20" s="20">
        <v>371</v>
      </c>
      <c r="M20" s="20">
        <v>316</v>
      </c>
      <c r="N20" s="20">
        <v>316</v>
      </c>
      <c r="O20" s="20"/>
      <c r="P20" s="20"/>
    </row>
    <row r="21" spans="1:16" x14ac:dyDescent="0.25">
      <c r="A21" s="20" t="s">
        <v>118</v>
      </c>
      <c r="B21" s="20" t="s">
        <v>113</v>
      </c>
      <c r="C21" s="20" t="s">
        <v>114</v>
      </c>
      <c r="D21" s="20">
        <v>2489</v>
      </c>
      <c r="E21" s="20">
        <v>1647</v>
      </c>
      <c r="F21" s="20">
        <v>1055</v>
      </c>
      <c r="G21" s="20">
        <v>672</v>
      </c>
      <c r="H21" s="20">
        <v>453</v>
      </c>
      <c r="I21" s="20">
        <v>356</v>
      </c>
      <c r="J21" s="20">
        <v>338</v>
      </c>
      <c r="K21" s="20">
        <v>355</v>
      </c>
      <c r="L21" s="20">
        <v>365</v>
      </c>
      <c r="M21" s="20">
        <v>324</v>
      </c>
      <c r="N21" s="20">
        <v>324</v>
      </c>
      <c r="O21" s="20"/>
      <c r="P21" s="20"/>
    </row>
    <row r="22" spans="1:16" x14ac:dyDescent="0.25">
      <c r="A22" s="20" t="s">
        <v>119</v>
      </c>
      <c r="B22" s="20" t="s">
        <v>113</v>
      </c>
      <c r="C22" s="20" t="s">
        <v>114</v>
      </c>
      <c r="D22" s="20">
        <v>2616</v>
      </c>
      <c r="E22" s="20">
        <v>1714</v>
      </c>
      <c r="F22" s="20">
        <v>1083</v>
      </c>
      <c r="G22" s="20">
        <v>675</v>
      </c>
      <c r="H22" s="20">
        <v>444</v>
      </c>
      <c r="I22" s="20">
        <v>344</v>
      </c>
      <c r="J22" s="20">
        <v>328</v>
      </c>
      <c r="K22" s="20">
        <v>349</v>
      </c>
      <c r="L22" s="20">
        <v>362</v>
      </c>
      <c r="M22" s="20">
        <v>319</v>
      </c>
      <c r="N22" s="20">
        <v>319</v>
      </c>
      <c r="O22" s="20"/>
      <c r="P22" s="20"/>
    </row>
    <row r="23" spans="1:16" x14ac:dyDescent="0.25">
      <c r="A23" s="20" t="s">
        <v>120</v>
      </c>
      <c r="B23" s="20" t="s">
        <v>113</v>
      </c>
      <c r="C23" s="20" t="s">
        <v>114</v>
      </c>
      <c r="D23" s="20">
        <v>3551</v>
      </c>
      <c r="E23" s="20">
        <v>2588</v>
      </c>
      <c r="F23" s="20">
        <v>1444</v>
      </c>
      <c r="G23" s="20">
        <v>886</v>
      </c>
      <c r="H23" s="20">
        <v>613</v>
      </c>
      <c r="I23" s="20">
        <v>479</v>
      </c>
      <c r="J23" s="20">
        <v>414</v>
      </c>
      <c r="K23" s="20">
        <v>382</v>
      </c>
      <c r="L23" s="20">
        <v>366</v>
      </c>
      <c r="M23" s="20">
        <v>359</v>
      </c>
      <c r="N23" s="20">
        <v>355</v>
      </c>
      <c r="O23" s="20"/>
      <c r="P23" s="20"/>
    </row>
    <row r="24" spans="1:16" x14ac:dyDescent="0.25">
      <c r="A24" s="20" t="s">
        <v>121</v>
      </c>
      <c r="B24" s="20" t="s">
        <v>113</v>
      </c>
      <c r="C24" s="20" t="s">
        <v>114</v>
      </c>
      <c r="D24" s="20">
        <v>2873</v>
      </c>
      <c r="E24" s="20">
        <v>1887</v>
      </c>
      <c r="F24" s="20">
        <v>1194</v>
      </c>
      <c r="G24" s="20">
        <v>743</v>
      </c>
      <c r="H24" s="20">
        <v>484</v>
      </c>
      <c r="I24" s="20">
        <v>367</v>
      </c>
      <c r="J24" s="20">
        <v>342</v>
      </c>
      <c r="K24" s="20">
        <v>359</v>
      </c>
      <c r="L24" s="20">
        <v>367</v>
      </c>
      <c r="M24" s="20">
        <v>318</v>
      </c>
      <c r="N24" s="20">
        <v>318</v>
      </c>
      <c r="O24" s="20"/>
      <c r="P24" s="20"/>
    </row>
    <row r="25" spans="1:16" x14ac:dyDescent="0.25">
      <c r="A25" s="20" t="s">
        <v>122</v>
      </c>
      <c r="B25" s="20" t="s">
        <v>113</v>
      </c>
      <c r="C25" s="20" t="s">
        <v>114</v>
      </c>
      <c r="D25" s="20">
        <v>2088</v>
      </c>
      <c r="E25" s="20">
        <v>1416</v>
      </c>
      <c r="F25" s="20">
        <v>941</v>
      </c>
      <c r="G25" s="20">
        <v>630</v>
      </c>
      <c r="H25" s="20">
        <v>449</v>
      </c>
      <c r="I25" s="20">
        <v>365</v>
      </c>
      <c r="J25" s="20">
        <v>345</v>
      </c>
      <c r="K25" s="20">
        <v>354</v>
      </c>
      <c r="L25" s="20">
        <v>360</v>
      </c>
      <c r="M25" s="20">
        <v>328</v>
      </c>
      <c r="N25" s="20">
        <v>328</v>
      </c>
      <c r="O25" s="20"/>
      <c r="P25" s="20"/>
    </row>
    <row r="26" spans="1:16" x14ac:dyDescent="0.25">
      <c r="A26" s="20" t="s">
        <v>123</v>
      </c>
      <c r="B26" s="20" t="s">
        <v>113</v>
      </c>
      <c r="C26" s="20" t="s">
        <v>114</v>
      </c>
      <c r="D26" s="20">
        <v>2077</v>
      </c>
      <c r="E26" s="20">
        <v>1390</v>
      </c>
      <c r="F26" s="20">
        <v>908</v>
      </c>
      <c r="G26" s="20">
        <v>595</v>
      </c>
      <c r="H26" s="20">
        <v>418</v>
      </c>
      <c r="I26" s="20">
        <v>340</v>
      </c>
      <c r="J26" s="20">
        <v>327</v>
      </c>
      <c r="K26" s="20">
        <v>343</v>
      </c>
      <c r="L26" s="20">
        <v>353</v>
      </c>
      <c r="M26" s="20">
        <v>322</v>
      </c>
      <c r="N26" s="20">
        <v>322</v>
      </c>
      <c r="O26" s="20"/>
      <c r="P26" s="20"/>
    </row>
    <row r="27" spans="1:16" x14ac:dyDescent="0.25">
      <c r="A27" s="20" t="s">
        <v>124</v>
      </c>
      <c r="B27" s="20" t="s">
        <v>113</v>
      </c>
      <c r="C27" s="20" t="s">
        <v>114</v>
      </c>
      <c r="D27" s="20">
        <v>2442</v>
      </c>
      <c r="E27" s="20">
        <v>1635</v>
      </c>
      <c r="F27" s="20">
        <v>1065</v>
      </c>
      <c r="G27" s="20">
        <v>691</v>
      </c>
      <c r="H27" s="20">
        <v>473</v>
      </c>
      <c r="I27" s="20">
        <v>372</v>
      </c>
      <c r="J27" s="20">
        <v>347</v>
      </c>
      <c r="K27" s="20">
        <v>357</v>
      </c>
      <c r="L27" s="20">
        <v>364</v>
      </c>
      <c r="M27" s="20">
        <v>325</v>
      </c>
      <c r="N27" s="20">
        <v>325</v>
      </c>
    </row>
    <row r="29" spans="1:16" x14ac:dyDescent="0.25">
      <c r="C29" s="21" t="s">
        <v>111</v>
      </c>
      <c r="D29" s="13">
        <f>SUM(D17:D27)/11</f>
        <v>2608.090909090909</v>
      </c>
      <c r="E29" s="13">
        <f t="shared" ref="E29:N29" si="2">SUM(E17:E27)/11</f>
        <v>1746.3636363636363</v>
      </c>
      <c r="F29" s="13">
        <f t="shared" si="2"/>
        <v>1098.4545454545455</v>
      </c>
      <c r="G29" s="13">
        <f t="shared" si="2"/>
        <v>694.5454545454545</v>
      </c>
      <c r="H29" s="13">
        <f t="shared" si="2"/>
        <v>467.90909090909093</v>
      </c>
      <c r="I29" s="13">
        <f t="shared" si="2"/>
        <v>365.90909090909093</v>
      </c>
      <c r="J29" s="13">
        <f t="shared" si="2"/>
        <v>342.63636363636363</v>
      </c>
      <c r="K29" s="13">
        <f t="shared" si="2"/>
        <v>355.18181818181819</v>
      </c>
      <c r="L29" s="13">
        <f t="shared" si="2"/>
        <v>362.90909090909093</v>
      </c>
      <c r="M29" s="13">
        <f t="shared" si="2"/>
        <v>325.36363636363637</v>
      </c>
      <c r="N29" s="13">
        <f t="shared" si="2"/>
        <v>325</v>
      </c>
    </row>
    <row r="31" spans="1:16" x14ac:dyDescent="0.25">
      <c r="A31" s="40" t="s">
        <v>98</v>
      </c>
      <c r="B31" s="40"/>
      <c r="C31" s="41" t="s">
        <v>126</v>
      </c>
      <c r="D31" s="42"/>
      <c r="E31" s="43">
        <f>E29</f>
        <v>1746.3636363636363</v>
      </c>
      <c r="F31" s="43">
        <f>F29</f>
        <v>1098.4545454545455</v>
      </c>
      <c r="G31" s="42">
        <v>500</v>
      </c>
      <c r="H31" s="42">
        <v>150</v>
      </c>
      <c r="I31" s="42">
        <v>120</v>
      </c>
      <c r="J31" s="42">
        <v>100</v>
      </c>
      <c r="K31" s="42">
        <v>85</v>
      </c>
      <c r="L31" s="42">
        <v>70</v>
      </c>
      <c r="M31" s="42">
        <v>55</v>
      </c>
      <c r="N31" s="42">
        <v>50</v>
      </c>
      <c r="O31" s="42">
        <v>50</v>
      </c>
    </row>
    <row r="32" spans="1:16" x14ac:dyDescent="0.25">
      <c r="I32" s="24" t="s">
        <v>133</v>
      </c>
    </row>
    <row r="33" spans="1:15" x14ac:dyDescent="0.25">
      <c r="I33" s="24"/>
    </row>
    <row r="34" spans="1:15" x14ac:dyDescent="0.25">
      <c r="A34" s="119" t="s">
        <v>129</v>
      </c>
      <c r="B34" s="119" t="s">
        <v>99</v>
      </c>
      <c r="C34" s="119"/>
      <c r="D34" s="27">
        <v>770</v>
      </c>
      <c r="E34" s="27">
        <v>720</v>
      </c>
      <c r="F34" s="27">
        <v>681</v>
      </c>
      <c r="G34" s="27">
        <v>653</v>
      </c>
      <c r="H34" s="27">
        <v>633</v>
      </c>
      <c r="I34" s="27">
        <v>620</v>
      </c>
      <c r="J34" s="27">
        <v>612</v>
      </c>
      <c r="K34" s="27">
        <v>607</v>
      </c>
      <c r="L34" s="27">
        <v>603</v>
      </c>
      <c r="M34" s="27">
        <v>600</v>
      </c>
      <c r="N34" s="27">
        <v>600</v>
      </c>
      <c r="O34" s="27">
        <v>600</v>
      </c>
    </row>
    <row r="35" spans="1:15" x14ac:dyDescent="0.25">
      <c r="A35" s="119"/>
      <c r="B35" s="119" t="s">
        <v>100</v>
      </c>
      <c r="C35" s="119"/>
      <c r="D35" s="27">
        <v>770</v>
      </c>
      <c r="E35" s="27">
        <v>720</v>
      </c>
      <c r="F35" s="27">
        <v>681</v>
      </c>
      <c r="G35" s="27">
        <v>653</v>
      </c>
      <c r="H35" s="27">
        <v>633</v>
      </c>
      <c r="I35" s="27">
        <v>620</v>
      </c>
      <c r="J35" s="27">
        <v>612</v>
      </c>
      <c r="K35" s="27">
        <v>607</v>
      </c>
      <c r="L35" s="27">
        <v>603</v>
      </c>
      <c r="M35" s="27">
        <v>600</v>
      </c>
      <c r="N35" s="27">
        <v>600</v>
      </c>
      <c r="O35" s="27">
        <v>600</v>
      </c>
    </row>
    <row r="36" spans="1:15" x14ac:dyDescent="0.25">
      <c r="A36" s="119"/>
      <c r="B36" s="119" t="s">
        <v>101</v>
      </c>
      <c r="C36" s="119"/>
      <c r="D36" s="27">
        <v>770</v>
      </c>
      <c r="E36" s="27">
        <v>720</v>
      </c>
      <c r="F36" s="27">
        <v>681</v>
      </c>
      <c r="G36" s="27">
        <v>653</v>
      </c>
      <c r="H36" s="27">
        <v>633</v>
      </c>
      <c r="I36" s="27">
        <v>620</v>
      </c>
      <c r="J36" s="27">
        <v>612</v>
      </c>
      <c r="K36" s="27">
        <v>607</v>
      </c>
      <c r="L36" s="27">
        <v>603</v>
      </c>
      <c r="M36" s="27">
        <v>600</v>
      </c>
      <c r="N36" s="27">
        <v>600</v>
      </c>
      <c r="O36" s="27">
        <v>600</v>
      </c>
    </row>
    <row r="37" spans="1:15" x14ac:dyDescent="0.25">
      <c r="A37" s="119"/>
      <c r="B37" s="119" t="s">
        <v>102</v>
      </c>
      <c r="C37" s="119"/>
      <c r="D37" s="27">
        <v>770</v>
      </c>
      <c r="E37" s="27">
        <v>720</v>
      </c>
      <c r="F37" s="27">
        <v>681</v>
      </c>
      <c r="G37" s="27">
        <v>653</v>
      </c>
      <c r="H37" s="27">
        <v>633</v>
      </c>
      <c r="I37" s="27">
        <v>620</v>
      </c>
      <c r="J37" s="27">
        <v>612</v>
      </c>
      <c r="K37" s="27">
        <v>607</v>
      </c>
      <c r="L37" s="27">
        <v>603</v>
      </c>
      <c r="M37" s="27">
        <v>600</v>
      </c>
      <c r="N37" s="27">
        <v>600</v>
      </c>
      <c r="O37" s="27">
        <v>600</v>
      </c>
    </row>
    <row r="38" spans="1:15" x14ac:dyDescent="0.25">
      <c r="A38" s="119"/>
      <c r="B38" s="119" t="s">
        <v>103</v>
      </c>
      <c r="C38" s="119"/>
      <c r="D38" s="27">
        <v>770</v>
      </c>
      <c r="E38" s="27">
        <v>720</v>
      </c>
      <c r="F38" s="27">
        <v>681</v>
      </c>
      <c r="G38" s="27">
        <v>653</v>
      </c>
      <c r="H38" s="27">
        <v>633</v>
      </c>
      <c r="I38" s="27">
        <v>620</v>
      </c>
      <c r="J38" s="27">
        <v>612</v>
      </c>
      <c r="K38" s="27">
        <v>607</v>
      </c>
      <c r="L38" s="27">
        <v>603</v>
      </c>
      <c r="M38" s="27">
        <v>600</v>
      </c>
      <c r="N38" s="27">
        <v>600</v>
      </c>
      <c r="O38" s="27">
        <v>600</v>
      </c>
    </row>
    <row r="39" spans="1:15" x14ac:dyDescent="0.25">
      <c r="A39" s="119"/>
      <c r="B39" s="119" t="s">
        <v>104</v>
      </c>
      <c r="C39" s="119"/>
      <c r="D39" s="27">
        <v>770</v>
      </c>
      <c r="E39" s="27">
        <v>720</v>
      </c>
      <c r="F39" s="27">
        <v>681</v>
      </c>
      <c r="G39" s="27">
        <v>653</v>
      </c>
      <c r="H39" s="27">
        <v>633</v>
      </c>
      <c r="I39" s="27">
        <v>620</v>
      </c>
      <c r="J39" s="27">
        <v>612</v>
      </c>
      <c r="K39" s="27">
        <v>607</v>
      </c>
      <c r="L39" s="27">
        <v>603</v>
      </c>
      <c r="M39" s="27">
        <v>600</v>
      </c>
      <c r="N39" s="27">
        <v>600</v>
      </c>
      <c r="O39" s="27">
        <v>600</v>
      </c>
    </row>
    <row r="40" spans="1:15" x14ac:dyDescent="0.25">
      <c r="A40" s="119"/>
      <c r="B40" s="119" t="s">
        <v>105</v>
      </c>
      <c r="C40" s="119"/>
      <c r="D40" s="27">
        <v>800</v>
      </c>
      <c r="E40" s="27">
        <v>765</v>
      </c>
      <c r="F40" s="27">
        <v>712</v>
      </c>
      <c r="G40" s="27">
        <v>675</v>
      </c>
      <c r="H40" s="27">
        <v>650</v>
      </c>
      <c r="I40" s="27">
        <v>633</v>
      </c>
      <c r="J40" s="27">
        <v>621</v>
      </c>
      <c r="K40" s="27">
        <v>612</v>
      </c>
      <c r="L40" s="27">
        <v>607</v>
      </c>
      <c r="M40" s="27">
        <v>603</v>
      </c>
      <c r="N40" s="27">
        <v>600</v>
      </c>
      <c r="O40" s="27">
        <v>600</v>
      </c>
    </row>
    <row r="41" spans="1:15" x14ac:dyDescent="0.25">
      <c r="A41" s="119"/>
      <c r="B41" s="119" t="s">
        <v>106</v>
      </c>
      <c r="C41" s="119"/>
      <c r="D41" s="27">
        <v>770</v>
      </c>
      <c r="E41" s="27">
        <v>720</v>
      </c>
      <c r="F41" s="27">
        <v>681</v>
      </c>
      <c r="G41" s="27">
        <v>653</v>
      </c>
      <c r="H41" s="27">
        <v>633</v>
      </c>
      <c r="I41" s="27">
        <v>620</v>
      </c>
      <c r="J41" s="27">
        <v>612</v>
      </c>
      <c r="K41" s="27">
        <v>607</v>
      </c>
      <c r="L41" s="27">
        <v>603</v>
      </c>
      <c r="M41" s="27">
        <v>600</v>
      </c>
      <c r="N41" s="27">
        <v>600</v>
      </c>
      <c r="O41" s="27">
        <v>600</v>
      </c>
    </row>
    <row r="42" spans="1:15" x14ac:dyDescent="0.25">
      <c r="A42" s="119"/>
      <c r="B42" s="119" t="s">
        <v>107</v>
      </c>
      <c r="C42" s="119"/>
      <c r="D42" s="27">
        <v>770</v>
      </c>
      <c r="E42" s="27">
        <v>720</v>
      </c>
      <c r="F42" s="27">
        <v>681</v>
      </c>
      <c r="G42" s="27">
        <v>653</v>
      </c>
      <c r="H42" s="27">
        <v>633</v>
      </c>
      <c r="I42" s="27">
        <v>620</v>
      </c>
      <c r="J42" s="27">
        <v>612</v>
      </c>
      <c r="K42" s="27">
        <v>607</v>
      </c>
      <c r="L42" s="27">
        <v>603</v>
      </c>
      <c r="M42" s="27">
        <v>600</v>
      </c>
      <c r="N42" s="27">
        <v>600</v>
      </c>
      <c r="O42" s="27">
        <v>600</v>
      </c>
    </row>
    <row r="43" spans="1:15" x14ac:dyDescent="0.25">
      <c r="A43" s="119"/>
      <c r="B43" s="119" t="s">
        <v>108</v>
      </c>
      <c r="C43" s="119"/>
      <c r="D43" s="27">
        <v>770</v>
      </c>
      <c r="E43" s="27">
        <v>720</v>
      </c>
      <c r="F43" s="27">
        <v>681</v>
      </c>
      <c r="G43" s="27">
        <v>653</v>
      </c>
      <c r="H43" s="27">
        <v>633</v>
      </c>
      <c r="I43" s="27">
        <v>620</v>
      </c>
      <c r="J43" s="27">
        <v>612</v>
      </c>
      <c r="K43" s="27">
        <v>607</v>
      </c>
      <c r="L43" s="27">
        <v>603</v>
      </c>
      <c r="M43" s="27">
        <v>600</v>
      </c>
      <c r="N43" s="27">
        <v>600</v>
      </c>
      <c r="O43" s="27">
        <v>600</v>
      </c>
    </row>
    <row r="44" spans="1:15" x14ac:dyDescent="0.25">
      <c r="A44" s="119"/>
      <c r="B44" s="119" t="s">
        <v>109</v>
      </c>
      <c r="C44" s="119"/>
      <c r="D44" s="27">
        <v>770</v>
      </c>
      <c r="E44" s="27">
        <v>720</v>
      </c>
      <c r="F44" s="27">
        <v>681</v>
      </c>
      <c r="G44" s="27">
        <v>653</v>
      </c>
      <c r="H44" s="27">
        <v>633</v>
      </c>
      <c r="I44" s="27">
        <v>620</v>
      </c>
      <c r="J44" s="27">
        <v>612</v>
      </c>
      <c r="K44" s="27">
        <v>607</v>
      </c>
      <c r="L44" s="27">
        <v>603</v>
      </c>
      <c r="M44" s="27">
        <v>600</v>
      </c>
      <c r="N44" s="27">
        <v>600</v>
      </c>
      <c r="O44" s="27">
        <v>600</v>
      </c>
    </row>
    <row r="46" spans="1:15" x14ac:dyDescent="0.25">
      <c r="A46" t="s">
        <v>129</v>
      </c>
      <c r="C46" s="25" t="s">
        <v>126</v>
      </c>
      <c r="D46" s="27">
        <v>700</v>
      </c>
      <c r="E46" s="27">
        <v>700</v>
      </c>
      <c r="F46" s="29">
        <v>300</v>
      </c>
      <c r="G46" s="29">
        <v>150</v>
      </c>
      <c r="H46" s="29">
        <v>100</v>
      </c>
      <c r="I46" s="29">
        <v>75</v>
      </c>
      <c r="J46" s="29">
        <v>50</v>
      </c>
      <c r="K46" s="29">
        <v>50</v>
      </c>
      <c r="L46" s="29">
        <v>50</v>
      </c>
      <c r="M46" s="29">
        <v>50</v>
      </c>
      <c r="N46" s="29">
        <v>50</v>
      </c>
      <c r="O46" s="29">
        <v>50</v>
      </c>
    </row>
    <row r="47" spans="1:15" x14ac:dyDescent="0.25">
      <c r="C47" s="24" t="s">
        <v>130</v>
      </c>
      <c r="G47" s="24" t="s">
        <v>131</v>
      </c>
    </row>
    <row r="53" spans="1:16" x14ac:dyDescent="0.25">
      <c r="A53" s="119" t="s">
        <v>127</v>
      </c>
      <c r="B53" s="119" t="s">
        <v>99</v>
      </c>
      <c r="C53" s="119"/>
      <c r="D53" s="27"/>
      <c r="E53" s="27"/>
      <c r="F53" s="27"/>
      <c r="G53" s="27"/>
      <c r="H53" s="28">
        <v>1560</v>
      </c>
      <c r="I53" s="28">
        <v>1275</v>
      </c>
      <c r="J53" s="28">
        <v>1041</v>
      </c>
      <c r="K53" s="27">
        <v>851</v>
      </c>
      <c r="L53" s="27">
        <v>695</v>
      </c>
      <c r="M53" s="27">
        <v>568</v>
      </c>
      <c r="N53" s="27">
        <v>464</v>
      </c>
      <c r="O53" s="27">
        <v>379</v>
      </c>
    </row>
    <row r="54" spans="1:16" x14ac:dyDescent="0.25">
      <c r="A54" s="119"/>
      <c r="B54" s="119" t="s">
        <v>100</v>
      </c>
      <c r="C54" s="119"/>
      <c r="D54" s="27"/>
      <c r="E54" s="27"/>
      <c r="F54" s="27"/>
      <c r="G54" s="28">
        <v>1909</v>
      </c>
      <c r="H54" s="28">
        <v>1560</v>
      </c>
      <c r="I54" s="28">
        <v>1275</v>
      </c>
      <c r="J54" s="28">
        <v>1041</v>
      </c>
      <c r="K54" s="27">
        <v>851</v>
      </c>
      <c r="L54" s="27">
        <v>695</v>
      </c>
      <c r="M54" s="27">
        <v>568</v>
      </c>
      <c r="N54" s="27">
        <v>464</v>
      </c>
      <c r="O54" s="27">
        <v>379</v>
      </c>
    </row>
    <row r="55" spans="1:16" x14ac:dyDescent="0.25">
      <c r="A55" s="119"/>
      <c r="B55" s="119" t="s">
        <v>101</v>
      </c>
      <c r="C55" s="119"/>
      <c r="D55" s="27"/>
      <c r="E55" s="27"/>
      <c r="F55" s="27"/>
      <c r="G55" s="28">
        <v>1909</v>
      </c>
      <c r="H55" s="28">
        <v>1560</v>
      </c>
      <c r="I55" s="28">
        <v>1275</v>
      </c>
      <c r="J55" s="28">
        <v>1041</v>
      </c>
      <c r="K55" s="27">
        <v>851</v>
      </c>
      <c r="L55" s="27">
        <v>695</v>
      </c>
      <c r="M55" s="27">
        <v>568</v>
      </c>
      <c r="N55" s="27">
        <v>464</v>
      </c>
      <c r="O55" s="27">
        <v>379</v>
      </c>
    </row>
    <row r="56" spans="1:16" x14ac:dyDescent="0.25">
      <c r="A56" s="119"/>
      <c r="B56" s="119" t="s">
        <v>102</v>
      </c>
      <c r="C56" s="119"/>
      <c r="D56" s="27"/>
      <c r="E56" s="27"/>
      <c r="F56" s="27"/>
      <c r="G56" s="28">
        <v>1909</v>
      </c>
      <c r="H56" s="28">
        <v>1560</v>
      </c>
      <c r="I56" s="28">
        <v>1275</v>
      </c>
      <c r="J56" s="28">
        <v>1041</v>
      </c>
      <c r="K56" s="27">
        <v>851</v>
      </c>
      <c r="L56" s="27">
        <v>695</v>
      </c>
      <c r="M56" s="27">
        <v>568</v>
      </c>
      <c r="N56" s="27">
        <v>464</v>
      </c>
      <c r="O56" s="27">
        <v>379</v>
      </c>
    </row>
    <row r="57" spans="1:16" x14ac:dyDescent="0.25">
      <c r="A57" s="119"/>
      <c r="B57" s="119" t="s">
        <v>103</v>
      </c>
      <c r="C57" s="119"/>
      <c r="D57" s="27"/>
      <c r="E57" s="27"/>
      <c r="F57" s="27"/>
      <c r="G57" s="27"/>
      <c r="H57" s="28">
        <v>1560</v>
      </c>
      <c r="I57" s="28">
        <v>1275</v>
      </c>
      <c r="J57" s="28">
        <v>1041</v>
      </c>
      <c r="K57" s="27">
        <v>851</v>
      </c>
      <c r="L57" s="27">
        <v>695</v>
      </c>
      <c r="M57" s="27">
        <v>568</v>
      </c>
      <c r="N57" s="27">
        <v>464</v>
      </c>
      <c r="O57" s="27">
        <v>379</v>
      </c>
    </row>
    <row r="58" spans="1:16" x14ac:dyDescent="0.25">
      <c r="A58" s="119"/>
      <c r="B58" s="119" t="s">
        <v>104</v>
      </c>
      <c r="C58" s="119"/>
      <c r="D58" s="27"/>
      <c r="E58" s="27"/>
      <c r="F58" s="27"/>
      <c r="G58" s="27"/>
      <c r="H58" s="28">
        <v>1560</v>
      </c>
      <c r="I58" s="28">
        <v>1275</v>
      </c>
      <c r="J58" s="28">
        <v>1041</v>
      </c>
      <c r="K58" s="27">
        <v>851</v>
      </c>
      <c r="L58" s="27">
        <v>695</v>
      </c>
      <c r="M58" s="27">
        <v>568</v>
      </c>
      <c r="N58" s="27">
        <v>464</v>
      </c>
      <c r="O58" s="27">
        <v>379</v>
      </c>
    </row>
    <row r="59" spans="1:16" x14ac:dyDescent="0.25">
      <c r="A59" s="119"/>
      <c r="B59" s="119" t="s">
        <v>105</v>
      </c>
      <c r="C59" s="119"/>
      <c r="D59" s="27"/>
      <c r="E59" s="27"/>
      <c r="F59" s="27"/>
      <c r="G59" s="28">
        <v>1909</v>
      </c>
      <c r="H59" s="28">
        <v>1560</v>
      </c>
      <c r="I59" s="28">
        <v>1275</v>
      </c>
      <c r="J59" s="28">
        <v>1041</v>
      </c>
      <c r="K59" s="27">
        <v>851</v>
      </c>
      <c r="L59" s="27">
        <v>695</v>
      </c>
      <c r="M59" s="27">
        <v>568</v>
      </c>
      <c r="N59" s="27">
        <v>464</v>
      </c>
      <c r="O59" s="27">
        <v>379</v>
      </c>
    </row>
    <row r="60" spans="1:16" x14ac:dyDescent="0.25">
      <c r="A60" s="119"/>
      <c r="B60" s="119" t="s">
        <v>106</v>
      </c>
      <c r="C60" s="119"/>
      <c r="D60" s="27"/>
      <c r="E60" s="27"/>
      <c r="F60" s="27"/>
      <c r="G60" s="28">
        <v>1909</v>
      </c>
      <c r="H60" s="28">
        <v>1560</v>
      </c>
      <c r="I60" s="28">
        <v>1275</v>
      </c>
      <c r="J60" s="28">
        <v>1041</v>
      </c>
      <c r="K60" s="27">
        <v>851</v>
      </c>
      <c r="L60" s="27">
        <v>695</v>
      </c>
      <c r="M60" s="27">
        <v>568</v>
      </c>
      <c r="N60" s="27">
        <v>464</v>
      </c>
      <c r="O60" s="27">
        <v>379</v>
      </c>
    </row>
    <row r="61" spans="1:16" x14ac:dyDescent="0.25">
      <c r="A61" s="119"/>
      <c r="B61" s="119" t="s">
        <v>107</v>
      </c>
      <c r="C61" s="119"/>
      <c r="D61" s="27"/>
      <c r="E61" s="27"/>
      <c r="F61" s="27"/>
      <c r="G61" s="27"/>
      <c r="H61" s="28">
        <v>1560</v>
      </c>
      <c r="I61" s="28">
        <v>1275</v>
      </c>
      <c r="J61" s="28">
        <v>1041</v>
      </c>
      <c r="K61" s="27">
        <v>851</v>
      </c>
      <c r="L61" s="27">
        <v>695</v>
      </c>
      <c r="M61" s="27">
        <v>568</v>
      </c>
      <c r="N61" s="27">
        <v>464</v>
      </c>
      <c r="O61" s="27">
        <v>379</v>
      </c>
    </row>
    <row r="62" spans="1:16" x14ac:dyDescent="0.25">
      <c r="A62" s="119"/>
      <c r="B62" s="119" t="s">
        <v>108</v>
      </c>
      <c r="C62" s="119"/>
      <c r="D62" s="27"/>
      <c r="E62" s="27"/>
      <c r="F62" s="27"/>
      <c r="G62" s="27"/>
      <c r="H62" s="28">
        <v>1560</v>
      </c>
      <c r="I62" s="28">
        <v>1275</v>
      </c>
      <c r="J62" s="28">
        <v>1041</v>
      </c>
      <c r="K62" s="27">
        <v>851</v>
      </c>
      <c r="L62" s="27">
        <v>695</v>
      </c>
      <c r="M62" s="27">
        <v>568</v>
      </c>
      <c r="N62" s="27">
        <v>464</v>
      </c>
      <c r="O62" s="27">
        <v>379</v>
      </c>
    </row>
    <row r="63" spans="1:16" x14ac:dyDescent="0.25">
      <c r="A63" s="119"/>
      <c r="B63" s="119" t="s">
        <v>109</v>
      </c>
      <c r="C63" s="119"/>
      <c r="D63" s="27"/>
      <c r="E63" s="27"/>
      <c r="F63" s="27"/>
      <c r="G63" s="28">
        <v>1909</v>
      </c>
      <c r="H63" s="28">
        <v>1560</v>
      </c>
      <c r="I63" s="28">
        <v>1275</v>
      </c>
      <c r="J63" s="28">
        <v>1041</v>
      </c>
      <c r="K63" s="27">
        <v>851</v>
      </c>
      <c r="L63" s="27">
        <v>695</v>
      </c>
      <c r="M63" s="27">
        <v>568</v>
      </c>
      <c r="N63" s="27">
        <v>464</v>
      </c>
      <c r="O63" s="27">
        <v>379</v>
      </c>
    </row>
    <row r="64" spans="1:16" x14ac:dyDescent="0.25">
      <c r="A64" s="25" t="s">
        <v>132</v>
      </c>
      <c r="D64" s="42" t="s">
        <v>150</v>
      </c>
      <c r="E64" s="42">
        <v>2000</v>
      </c>
      <c r="F64" s="43">
        <v>100</v>
      </c>
      <c r="G64" s="44">
        <v>30</v>
      </c>
      <c r="H64" s="44">
        <v>15</v>
      </c>
      <c r="I64" s="44">
        <v>7</v>
      </c>
      <c r="J64" s="44">
        <v>7</v>
      </c>
      <c r="K64" s="44">
        <v>7</v>
      </c>
      <c r="L64" s="44">
        <v>7</v>
      </c>
      <c r="M64" s="44">
        <v>7</v>
      </c>
      <c r="N64" s="44">
        <v>7</v>
      </c>
      <c r="O64" s="44">
        <v>7</v>
      </c>
      <c r="P64" s="25" t="s">
        <v>183</v>
      </c>
    </row>
    <row r="65" spans="1:15" x14ac:dyDescent="0.25">
      <c r="A65" t="s">
        <v>127</v>
      </c>
      <c r="D65" s="42" t="s">
        <v>149</v>
      </c>
      <c r="E65" s="42">
        <v>2000</v>
      </c>
      <c r="F65" s="42">
        <v>750</v>
      </c>
      <c r="G65" s="42">
        <v>550</v>
      </c>
      <c r="H65" s="42">
        <v>400</v>
      </c>
      <c r="I65" s="42">
        <v>300</v>
      </c>
      <c r="J65" s="42">
        <v>200</v>
      </c>
      <c r="K65" s="42">
        <v>150</v>
      </c>
      <c r="L65" s="42">
        <v>130</v>
      </c>
      <c r="M65" s="42">
        <v>100</v>
      </c>
      <c r="N65" s="42">
        <v>70</v>
      </c>
      <c r="O65" s="42">
        <v>40</v>
      </c>
    </row>
    <row r="70" spans="1:15" x14ac:dyDescent="0.25">
      <c r="A70" s="119" t="s">
        <v>128</v>
      </c>
      <c r="B70" s="119" t="s">
        <v>99</v>
      </c>
      <c r="C70" s="119"/>
      <c r="D70" s="27"/>
      <c r="E70" s="27">
        <v>371</v>
      </c>
      <c r="F70" s="27">
        <v>311</v>
      </c>
      <c r="G70" s="27">
        <v>269</v>
      </c>
      <c r="H70" s="27">
        <v>241</v>
      </c>
      <c r="I70" s="27">
        <v>224</v>
      </c>
      <c r="J70" s="27">
        <v>215</v>
      </c>
      <c r="K70" s="27">
        <v>211</v>
      </c>
      <c r="L70" s="27">
        <v>209</v>
      </c>
      <c r="M70" s="27">
        <v>205</v>
      </c>
      <c r="N70" s="27">
        <v>205</v>
      </c>
      <c r="O70" s="27">
        <v>205</v>
      </c>
    </row>
    <row r="71" spans="1:15" x14ac:dyDescent="0.25">
      <c r="A71" s="119"/>
      <c r="B71" s="119" t="s">
        <v>100</v>
      </c>
      <c r="C71" s="119"/>
      <c r="D71" s="27"/>
      <c r="E71" s="27">
        <v>371</v>
      </c>
      <c r="F71" s="27">
        <v>311</v>
      </c>
      <c r="G71" s="27">
        <v>269</v>
      </c>
      <c r="H71" s="27">
        <v>241</v>
      </c>
      <c r="I71" s="27">
        <v>224</v>
      </c>
      <c r="J71" s="27">
        <v>215</v>
      </c>
      <c r="K71" s="27">
        <v>211</v>
      </c>
      <c r="L71" s="27">
        <v>209</v>
      </c>
      <c r="M71" s="27">
        <v>205</v>
      </c>
      <c r="N71" s="27">
        <v>205</v>
      </c>
      <c r="O71" s="27">
        <v>205</v>
      </c>
    </row>
    <row r="72" spans="1:15" x14ac:dyDescent="0.25">
      <c r="A72" s="119"/>
      <c r="B72" s="119" t="s">
        <v>101</v>
      </c>
      <c r="C72" s="119"/>
      <c r="D72" s="27"/>
      <c r="E72" s="27">
        <v>371</v>
      </c>
      <c r="F72" s="27">
        <v>311</v>
      </c>
      <c r="G72" s="27">
        <v>269</v>
      </c>
      <c r="H72" s="27">
        <v>241</v>
      </c>
      <c r="I72" s="27">
        <v>224</v>
      </c>
      <c r="J72" s="27">
        <v>215</v>
      </c>
      <c r="K72" s="27">
        <v>211</v>
      </c>
      <c r="L72" s="27">
        <v>209</v>
      </c>
      <c r="M72" s="27">
        <v>205</v>
      </c>
      <c r="N72" s="27">
        <v>205</v>
      </c>
      <c r="O72" s="27">
        <v>205</v>
      </c>
    </row>
    <row r="73" spans="1:15" x14ac:dyDescent="0.25">
      <c r="A73" s="119"/>
      <c r="B73" s="119" t="s">
        <v>102</v>
      </c>
      <c r="C73" s="119"/>
      <c r="D73" s="27"/>
      <c r="E73" s="27">
        <v>371</v>
      </c>
      <c r="F73" s="27">
        <v>311</v>
      </c>
      <c r="G73" s="27">
        <v>269</v>
      </c>
      <c r="H73" s="27">
        <v>241</v>
      </c>
      <c r="I73" s="27">
        <v>224</v>
      </c>
      <c r="J73" s="27">
        <v>215</v>
      </c>
      <c r="K73" s="27">
        <v>211</v>
      </c>
      <c r="L73" s="27">
        <v>209</v>
      </c>
      <c r="M73" s="27">
        <v>205</v>
      </c>
      <c r="N73" s="27">
        <v>205</v>
      </c>
      <c r="O73" s="27">
        <v>205</v>
      </c>
    </row>
    <row r="74" spans="1:15" x14ac:dyDescent="0.25">
      <c r="A74" s="119"/>
      <c r="B74" s="119" t="s">
        <v>103</v>
      </c>
      <c r="C74" s="119"/>
      <c r="D74" s="27"/>
      <c r="E74" s="27">
        <v>371</v>
      </c>
      <c r="F74" s="27">
        <v>311</v>
      </c>
      <c r="G74" s="27">
        <v>269</v>
      </c>
      <c r="H74" s="27">
        <v>241</v>
      </c>
      <c r="I74" s="27">
        <v>224</v>
      </c>
      <c r="J74" s="27">
        <v>215</v>
      </c>
      <c r="K74" s="27">
        <v>211</v>
      </c>
      <c r="L74" s="27">
        <v>209</v>
      </c>
      <c r="M74" s="27">
        <v>205</v>
      </c>
      <c r="N74" s="27">
        <v>205</v>
      </c>
      <c r="O74" s="27">
        <v>205</v>
      </c>
    </row>
    <row r="75" spans="1:15" x14ac:dyDescent="0.25">
      <c r="A75" s="119"/>
      <c r="B75" s="119" t="s">
        <v>104</v>
      </c>
      <c r="C75" s="119"/>
      <c r="D75" s="27"/>
      <c r="E75" s="27">
        <v>371</v>
      </c>
      <c r="F75" s="27">
        <v>311</v>
      </c>
      <c r="G75" s="27">
        <v>269</v>
      </c>
      <c r="H75" s="27">
        <v>241</v>
      </c>
      <c r="I75" s="27">
        <v>224</v>
      </c>
      <c r="J75" s="27">
        <v>215</v>
      </c>
      <c r="K75" s="27">
        <v>211</v>
      </c>
      <c r="L75" s="27">
        <v>209</v>
      </c>
      <c r="M75" s="27">
        <v>205</v>
      </c>
      <c r="N75" s="27">
        <v>205</v>
      </c>
      <c r="O75" s="27">
        <v>205</v>
      </c>
    </row>
    <row r="76" spans="1:15" x14ac:dyDescent="0.25">
      <c r="A76" s="119"/>
      <c r="B76" s="119" t="s">
        <v>105</v>
      </c>
      <c r="C76" s="119"/>
      <c r="D76" s="27"/>
      <c r="E76" s="27">
        <v>500</v>
      </c>
      <c r="F76" s="27">
        <v>379</v>
      </c>
      <c r="G76" s="27">
        <v>307</v>
      </c>
      <c r="H76" s="27">
        <v>265</v>
      </c>
      <c r="I76" s="27">
        <v>240</v>
      </c>
      <c r="J76" s="27">
        <v>225</v>
      </c>
      <c r="K76" s="27">
        <v>216</v>
      </c>
      <c r="L76" s="27">
        <v>211</v>
      </c>
      <c r="M76" s="27">
        <v>207</v>
      </c>
      <c r="N76" s="27">
        <v>206</v>
      </c>
      <c r="O76" s="27">
        <v>206</v>
      </c>
    </row>
    <row r="77" spans="1:15" x14ac:dyDescent="0.25">
      <c r="A77" s="119"/>
      <c r="B77" s="119" t="s">
        <v>106</v>
      </c>
      <c r="C77" s="119"/>
      <c r="D77" s="27"/>
      <c r="E77" s="27">
        <v>371</v>
      </c>
      <c r="F77" s="27">
        <v>311</v>
      </c>
      <c r="G77" s="27">
        <v>269</v>
      </c>
      <c r="H77" s="27">
        <v>241</v>
      </c>
      <c r="I77" s="27">
        <v>224</v>
      </c>
      <c r="J77" s="27">
        <v>215</v>
      </c>
      <c r="K77" s="27">
        <v>211</v>
      </c>
      <c r="L77" s="27">
        <v>209</v>
      </c>
      <c r="M77" s="27">
        <v>205</v>
      </c>
      <c r="N77" s="27">
        <v>205</v>
      </c>
      <c r="O77" s="27">
        <v>205</v>
      </c>
    </row>
    <row r="78" spans="1:15" x14ac:dyDescent="0.25">
      <c r="A78" s="119"/>
      <c r="B78" s="119" t="s">
        <v>107</v>
      </c>
      <c r="C78" s="119"/>
      <c r="D78" s="27"/>
      <c r="E78" s="27">
        <v>371</v>
      </c>
      <c r="F78" s="27">
        <v>311</v>
      </c>
      <c r="G78" s="27">
        <v>269</v>
      </c>
      <c r="H78" s="27">
        <v>241</v>
      </c>
      <c r="I78" s="27">
        <v>224</v>
      </c>
      <c r="J78" s="27">
        <v>215</v>
      </c>
      <c r="K78" s="27">
        <v>211</v>
      </c>
      <c r="L78" s="27">
        <v>209</v>
      </c>
      <c r="M78" s="27">
        <v>205</v>
      </c>
      <c r="N78" s="27">
        <v>205</v>
      </c>
      <c r="O78" s="27">
        <v>205</v>
      </c>
    </row>
    <row r="79" spans="1:15" x14ac:dyDescent="0.25">
      <c r="A79" s="119"/>
      <c r="B79" s="119" t="s">
        <v>108</v>
      </c>
      <c r="C79" s="119"/>
      <c r="D79" s="27"/>
      <c r="E79" s="27">
        <v>371</v>
      </c>
      <c r="F79" s="27">
        <v>311</v>
      </c>
      <c r="G79" s="27">
        <v>269</v>
      </c>
      <c r="H79" s="27">
        <v>241</v>
      </c>
      <c r="I79" s="27">
        <v>224</v>
      </c>
      <c r="J79" s="27">
        <v>215</v>
      </c>
      <c r="K79" s="27">
        <v>211</v>
      </c>
      <c r="L79" s="27">
        <v>209</v>
      </c>
      <c r="M79" s="27">
        <v>205</v>
      </c>
      <c r="N79" s="27">
        <v>205</v>
      </c>
      <c r="O79" s="27">
        <v>205</v>
      </c>
    </row>
    <row r="80" spans="1:15" x14ac:dyDescent="0.25">
      <c r="A80" s="119"/>
      <c r="B80" s="119" t="s">
        <v>109</v>
      </c>
      <c r="C80" s="119"/>
      <c r="D80" s="27"/>
      <c r="E80" s="27">
        <v>371</v>
      </c>
      <c r="F80" s="27">
        <v>311</v>
      </c>
      <c r="G80" s="27">
        <v>269</v>
      </c>
      <c r="H80" s="27">
        <v>241</v>
      </c>
      <c r="I80" s="27">
        <v>224</v>
      </c>
      <c r="J80" s="27">
        <v>215</v>
      </c>
      <c r="K80" s="27">
        <v>211</v>
      </c>
      <c r="L80" s="27">
        <v>209</v>
      </c>
      <c r="M80" s="27">
        <v>205</v>
      </c>
      <c r="N80" s="27">
        <v>205</v>
      </c>
      <c r="O80" s="27">
        <v>205</v>
      </c>
    </row>
    <row r="82" spans="1:15" x14ac:dyDescent="0.25">
      <c r="A82" s="40" t="s">
        <v>128</v>
      </c>
      <c r="B82" s="40"/>
      <c r="C82" s="40"/>
      <c r="D82" s="42" t="s">
        <v>126</v>
      </c>
      <c r="E82" s="42">
        <f>E80</f>
        <v>371</v>
      </c>
      <c r="F82" s="43">
        <f>E82*0.85</f>
        <v>315.34999999999997</v>
      </c>
      <c r="G82" s="43">
        <f t="shared" ref="G82:O82" si="3">F82*0.85</f>
        <v>268.04749999999996</v>
      </c>
      <c r="H82" s="43">
        <f t="shared" si="3"/>
        <v>227.84037499999997</v>
      </c>
      <c r="I82" s="43">
        <f t="shared" si="3"/>
        <v>193.66431874999998</v>
      </c>
      <c r="J82" s="43">
        <f t="shared" si="3"/>
        <v>164.61467093749997</v>
      </c>
      <c r="K82" s="43">
        <f t="shared" si="3"/>
        <v>139.92247029687496</v>
      </c>
      <c r="L82" s="53">
        <f t="shared" si="3"/>
        <v>118.93409975234371</v>
      </c>
      <c r="M82" s="43">
        <f t="shared" si="3"/>
        <v>101.09398478949215</v>
      </c>
      <c r="N82" s="43">
        <f t="shared" si="3"/>
        <v>85.929887071068322</v>
      </c>
      <c r="O82" s="43">
        <f t="shared" si="3"/>
        <v>73.040404010408068</v>
      </c>
    </row>
    <row r="86" spans="1:15" x14ac:dyDescent="0.25">
      <c r="E86" s="3" t="s">
        <v>154</v>
      </c>
    </row>
    <row r="87" spans="1:15" x14ac:dyDescent="0.25">
      <c r="A87" s="119" t="s">
        <v>12</v>
      </c>
      <c r="B87" s="119" t="s">
        <v>99</v>
      </c>
      <c r="C87" s="119"/>
      <c r="E87" s="27">
        <v>1187</v>
      </c>
      <c r="F87" s="27">
        <v>942</v>
      </c>
      <c r="G87" s="27">
        <v>783</v>
      </c>
      <c r="H87" s="27">
        <v>694</v>
      </c>
      <c r="I87" s="27">
        <v>658</v>
      </c>
      <c r="J87" s="27">
        <v>661</v>
      </c>
      <c r="K87" s="27">
        <v>687</v>
      </c>
      <c r="L87" s="27">
        <v>718</v>
      </c>
      <c r="M87" s="27">
        <v>740</v>
      </c>
      <c r="N87" s="27">
        <v>740</v>
      </c>
      <c r="O87" s="27">
        <v>740</v>
      </c>
    </row>
    <row r="88" spans="1:15" x14ac:dyDescent="0.25">
      <c r="A88" s="119"/>
      <c r="B88" s="119" t="s">
        <v>100</v>
      </c>
      <c r="C88" s="119"/>
      <c r="E88" s="27">
        <v>983</v>
      </c>
      <c r="F88" s="27">
        <v>957</v>
      </c>
      <c r="G88" s="27">
        <v>930</v>
      </c>
      <c r="H88" s="27">
        <v>904</v>
      </c>
      <c r="I88" s="27">
        <v>881</v>
      </c>
      <c r="J88" s="27">
        <v>864</v>
      </c>
      <c r="K88" s="27">
        <v>853</v>
      </c>
      <c r="L88" s="27">
        <v>853</v>
      </c>
      <c r="M88" s="27">
        <v>864</v>
      </c>
      <c r="N88" s="27">
        <v>864</v>
      </c>
      <c r="O88" s="27">
        <v>864</v>
      </c>
    </row>
    <row r="89" spans="1:15" x14ac:dyDescent="0.25">
      <c r="A89" s="119"/>
      <c r="B89" s="119" t="s">
        <v>101</v>
      </c>
      <c r="C89" s="119"/>
      <c r="E89" s="27">
        <v>1354</v>
      </c>
      <c r="F89" s="27">
        <v>1141</v>
      </c>
      <c r="G89" s="27">
        <v>999</v>
      </c>
      <c r="H89" s="27">
        <v>914</v>
      </c>
      <c r="I89" s="27">
        <v>872</v>
      </c>
      <c r="J89" s="27">
        <v>861</v>
      </c>
      <c r="K89" s="27">
        <v>868</v>
      </c>
      <c r="L89" s="27">
        <v>878</v>
      </c>
      <c r="M89" s="27">
        <v>880</v>
      </c>
      <c r="N89" s="27">
        <v>880</v>
      </c>
      <c r="O89" s="27">
        <v>880</v>
      </c>
    </row>
    <row r="90" spans="1:15" x14ac:dyDescent="0.25">
      <c r="A90" s="119"/>
      <c r="B90" s="119" t="s">
        <v>102</v>
      </c>
      <c r="C90" s="119"/>
      <c r="E90" s="27">
        <v>1335</v>
      </c>
      <c r="F90" s="27">
        <v>1114</v>
      </c>
      <c r="G90" s="27">
        <v>965</v>
      </c>
      <c r="H90" s="27">
        <v>876</v>
      </c>
      <c r="I90" s="27">
        <v>831</v>
      </c>
      <c r="J90" s="27">
        <v>818</v>
      </c>
      <c r="K90" s="27">
        <v>822</v>
      </c>
      <c r="L90" s="27">
        <v>830</v>
      </c>
      <c r="M90" s="27">
        <v>828</v>
      </c>
      <c r="N90" s="27">
        <v>828</v>
      </c>
      <c r="O90" s="27">
        <v>828</v>
      </c>
    </row>
    <row r="91" spans="1:15" x14ac:dyDescent="0.25">
      <c r="A91" s="119"/>
      <c r="B91" s="119" t="s">
        <v>103</v>
      </c>
      <c r="C91" s="119"/>
      <c r="E91" s="27">
        <v>1239</v>
      </c>
      <c r="F91" s="27">
        <v>1040</v>
      </c>
      <c r="G91" s="27">
        <v>908</v>
      </c>
      <c r="H91" s="27">
        <v>830</v>
      </c>
      <c r="I91" s="27">
        <v>795</v>
      </c>
      <c r="J91" s="27">
        <v>790</v>
      </c>
      <c r="K91" s="27">
        <v>802</v>
      </c>
      <c r="L91" s="27">
        <v>820</v>
      </c>
      <c r="M91" s="27">
        <v>831</v>
      </c>
      <c r="N91" s="27">
        <v>831</v>
      </c>
      <c r="O91" s="27">
        <v>831</v>
      </c>
    </row>
    <row r="92" spans="1:15" x14ac:dyDescent="0.25">
      <c r="A92" s="119"/>
      <c r="B92" s="119" t="s">
        <v>104</v>
      </c>
      <c r="C92" s="119"/>
      <c r="E92" s="27">
        <v>1286</v>
      </c>
      <c r="F92" s="27">
        <v>1053</v>
      </c>
      <c r="G92" s="27">
        <v>899</v>
      </c>
      <c r="H92" s="27">
        <v>809</v>
      </c>
      <c r="I92" s="27">
        <v>768</v>
      </c>
      <c r="J92" s="27">
        <v>761</v>
      </c>
      <c r="K92" s="27">
        <v>774</v>
      </c>
      <c r="L92" s="27">
        <v>791</v>
      </c>
      <c r="M92" s="27">
        <v>798</v>
      </c>
      <c r="N92" s="27">
        <v>798</v>
      </c>
      <c r="O92" s="27">
        <v>798</v>
      </c>
    </row>
    <row r="93" spans="1:15" x14ac:dyDescent="0.25">
      <c r="A93" s="119"/>
      <c r="B93" s="119" t="s">
        <v>105</v>
      </c>
      <c r="C93" s="119"/>
      <c r="E93" s="27">
        <v>2200</v>
      </c>
      <c r="F93" s="27">
        <v>1655</v>
      </c>
      <c r="G93" s="27">
        <v>1333</v>
      </c>
      <c r="H93" s="27">
        <v>1144</v>
      </c>
      <c r="I93" s="27">
        <v>1032</v>
      </c>
      <c r="J93" s="27">
        <v>966</v>
      </c>
      <c r="K93" s="27">
        <v>927</v>
      </c>
      <c r="L93" s="27">
        <v>904</v>
      </c>
      <c r="M93" s="27">
        <v>891</v>
      </c>
      <c r="N93" s="27">
        <v>883</v>
      </c>
      <c r="O93" s="27">
        <v>883</v>
      </c>
    </row>
    <row r="94" spans="1:15" x14ac:dyDescent="0.25">
      <c r="A94" s="119"/>
      <c r="B94" s="119" t="s">
        <v>106</v>
      </c>
      <c r="C94" s="119"/>
      <c r="E94" s="27">
        <v>1732</v>
      </c>
      <c r="F94" s="27">
        <v>1377</v>
      </c>
      <c r="G94" s="27">
        <v>1140</v>
      </c>
      <c r="H94" s="27">
        <v>999</v>
      </c>
      <c r="I94" s="27">
        <v>930</v>
      </c>
      <c r="J94" s="27">
        <v>910</v>
      </c>
      <c r="K94" s="27">
        <v>916</v>
      </c>
      <c r="L94" s="27">
        <v>926</v>
      </c>
      <c r="M94" s="27">
        <v>917</v>
      </c>
      <c r="N94" s="27">
        <v>917</v>
      </c>
      <c r="O94" s="27">
        <v>917</v>
      </c>
    </row>
    <row r="95" spans="1:15" x14ac:dyDescent="0.25">
      <c r="A95" s="119"/>
      <c r="B95" s="119" t="s">
        <v>107</v>
      </c>
      <c r="C95" s="119"/>
      <c r="E95" s="27">
        <v>1039</v>
      </c>
      <c r="F95" s="27">
        <v>942</v>
      </c>
      <c r="G95" s="27">
        <v>873</v>
      </c>
      <c r="H95" s="27">
        <v>830</v>
      </c>
      <c r="I95" s="27">
        <v>807</v>
      </c>
      <c r="J95" s="27">
        <v>800</v>
      </c>
      <c r="K95" s="27">
        <v>806</v>
      </c>
      <c r="L95" s="27">
        <v>819</v>
      </c>
      <c r="M95" s="27">
        <v>835</v>
      </c>
      <c r="N95" s="27">
        <v>835</v>
      </c>
      <c r="O95" s="27">
        <v>835</v>
      </c>
    </row>
    <row r="96" spans="1:15" x14ac:dyDescent="0.25">
      <c r="A96" s="119"/>
      <c r="B96" s="119" t="s">
        <v>108</v>
      </c>
      <c r="C96" s="119"/>
      <c r="E96" s="27">
        <v>985</v>
      </c>
      <c r="F96" s="27">
        <v>865</v>
      </c>
      <c r="G96" s="27">
        <v>784</v>
      </c>
      <c r="H96" s="27">
        <v>736</v>
      </c>
      <c r="I96" s="27">
        <v>714</v>
      </c>
      <c r="J96" s="27">
        <v>712</v>
      </c>
      <c r="K96" s="27">
        <v>723</v>
      </c>
      <c r="L96" s="27">
        <v>740</v>
      </c>
      <c r="M96" s="27">
        <v>759</v>
      </c>
      <c r="N96" s="27">
        <v>759</v>
      </c>
      <c r="O96" s="27">
        <v>759</v>
      </c>
    </row>
    <row r="97" spans="1:15" x14ac:dyDescent="0.25">
      <c r="A97" s="119"/>
      <c r="B97" s="119" t="s">
        <v>109</v>
      </c>
      <c r="C97" s="119"/>
      <c r="E97" s="27">
        <v>1289</v>
      </c>
      <c r="F97" s="27">
        <v>1141</v>
      </c>
      <c r="G97" s="27">
        <v>1036</v>
      </c>
      <c r="H97" s="27">
        <v>967</v>
      </c>
      <c r="I97" s="27">
        <v>927</v>
      </c>
      <c r="J97" s="27">
        <v>909</v>
      </c>
      <c r="K97" s="27">
        <v>906</v>
      </c>
      <c r="L97" s="27">
        <v>912</v>
      </c>
      <c r="M97" s="27">
        <v>919</v>
      </c>
      <c r="N97" s="27">
        <v>919</v>
      </c>
      <c r="O97" s="27">
        <v>919</v>
      </c>
    </row>
    <row r="98" spans="1:15" x14ac:dyDescent="0.25">
      <c r="E98" s="50">
        <f>SUM(E87:E97)/11</f>
        <v>1329.909090909091</v>
      </c>
      <c r="F98" s="50">
        <f t="shared" ref="F98:O98" si="4">SUM(F87:F97)/11</f>
        <v>1111.5454545454545</v>
      </c>
      <c r="G98" s="50">
        <f t="shared" si="4"/>
        <v>968.18181818181813</v>
      </c>
      <c r="H98" s="50">
        <f>SUM(H87:H97)/11</f>
        <v>882.09090909090912</v>
      </c>
      <c r="I98" s="50">
        <f t="shared" si="4"/>
        <v>837.72727272727275</v>
      </c>
      <c r="J98" s="50">
        <f t="shared" si="4"/>
        <v>822.90909090909088</v>
      </c>
      <c r="K98" s="50">
        <f t="shared" si="4"/>
        <v>825.81818181818187</v>
      </c>
      <c r="L98" s="50">
        <f t="shared" si="4"/>
        <v>835.5454545454545</v>
      </c>
      <c r="M98" s="50">
        <f t="shared" si="4"/>
        <v>842</v>
      </c>
      <c r="N98" s="50">
        <f t="shared" si="4"/>
        <v>841.27272727272725</v>
      </c>
      <c r="O98" s="50">
        <f t="shared" si="4"/>
        <v>841.27272727272725</v>
      </c>
    </row>
    <row r="99" spans="1:15" x14ac:dyDescent="0.25">
      <c r="A99" s="40" t="str">
        <f>A87</f>
        <v>solar_i</v>
      </c>
      <c r="B99" s="40"/>
      <c r="C99" s="40"/>
      <c r="D99" s="42" t="s">
        <v>126</v>
      </c>
      <c r="E99" s="42">
        <v>1330</v>
      </c>
      <c r="F99" s="43">
        <v>1000</v>
      </c>
      <c r="G99" s="43">
        <v>300</v>
      </c>
      <c r="H99" s="43">
        <v>150</v>
      </c>
      <c r="I99" s="43">
        <v>100</v>
      </c>
      <c r="J99" s="43">
        <v>100</v>
      </c>
      <c r="K99" s="43">
        <v>100</v>
      </c>
      <c r="L99" s="43">
        <v>100</v>
      </c>
      <c r="M99" s="43">
        <v>100</v>
      </c>
      <c r="N99" s="43">
        <v>100</v>
      </c>
      <c r="O99" s="43">
        <v>100</v>
      </c>
    </row>
    <row r="100" spans="1:15" x14ac:dyDescent="0.25"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</row>
    <row r="103" spans="1:15" x14ac:dyDescent="0.25">
      <c r="E103" s="3" t="s">
        <v>157</v>
      </c>
    </row>
    <row r="104" spans="1:15" x14ac:dyDescent="0.25">
      <c r="A104" s="119" t="s">
        <v>155</v>
      </c>
      <c r="B104" s="119" t="s">
        <v>99</v>
      </c>
      <c r="C104" s="119"/>
      <c r="E104" s="27"/>
      <c r="G104" s="27"/>
      <c r="H104" s="28">
        <v>1560</v>
      </c>
      <c r="I104" s="28">
        <v>1275</v>
      </c>
      <c r="J104" s="28">
        <v>1041</v>
      </c>
      <c r="K104" s="27">
        <v>851</v>
      </c>
      <c r="L104" s="27">
        <v>695</v>
      </c>
      <c r="M104" s="27">
        <v>568</v>
      </c>
      <c r="N104" s="27">
        <v>464</v>
      </c>
      <c r="O104" s="27">
        <v>379</v>
      </c>
    </row>
    <row r="105" spans="1:15" x14ac:dyDescent="0.25">
      <c r="A105" s="119"/>
      <c r="B105" s="119" t="s">
        <v>100</v>
      </c>
      <c r="C105" s="119"/>
      <c r="E105" s="27"/>
      <c r="G105" s="28">
        <v>1909</v>
      </c>
      <c r="H105" s="28">
        <v>1560</v>
      </c>
      <c r="I105" s="28">
        <v>1275</v>
      </c>
      <c r="J105" s="28">
        <v>1041</v>
      </c>
      <c r="K105" s="27">
        <v>851</v>
      </c>
      <c r="L105" s="27">
        <v>695</v>
      </c>
      <c r="M105" s="27">
        <v>568</v>
      </c>
      <c r="N105" s="27">
        <v>464</v>
      </c>
      <c r="O105" s="27">
        <v>379</v>
      </c>
    </row>
    <row r="106" spans="1:15" x14ac:dyDescent="0.25">
      <c r="A106" s="119"/>
      <c r="B106" s="119" t="s">
        <v>101</v>
      </c>
      <c r="C106" s="119"/>
      <c r="E106" s="27"/>
      <c r="G106" s="28">
        <v>1909</v>
      </c>
      <c r="H106" s="28">
        <v>1560</v>
      </c>
      <c r="I106" s="28">
        <v>1275</v>
      </c>
      <c r="J106" s="28">
        <v>1041</v>
      </c>
      <c r="K106" s="27">
        <v>851</v>
      </c>
      <c r="L106" s="27">
        <v>695</v>
      </c>
      <c r="M106" s="27">
        <v>568</v>
      </c>
      <c r="N106" s="27">
        <v>464</v>
      </c>
      <c r="O106" s="27">
        <v>379</v>
      </c>
    </row>
    <row r="107" spans="1:15" x14ac:dyDescent="0.25">
      <c r="A107" s="119"/>
      <c r="B107" s="119" t="s">
        <v>102</v>
      </c>
      <c r="C107" s="119"/>
      <c r="E107" s="27"/>
      <c r="G107" s="28">
        <v>1909</v>
      </c>
      <c r="H107" s="28">
        <v>1560</v>
      </c>
      <c r="I107" s="28">
        <v>1275</v>
      </c>
      <c r="J107" s="28">
        <v>1041</v>
      </c>
      <c r="K107" s="27">
        <v>851</v>
      </c>
      <c r="L107" s="27">
        <v>695</v>
      </c>
      <c r="M107" s="27">
        <v>568</v>
      </c>
      <c r="N107" s="27">
        <v>464</v>
      </c>
      <c r="O107" s="27">
        <v>379</v>
      </c>
    </row>
    <row r="108" spans="1:15" x14ac:dyDescent="0.25">
      <c r="A108" s="119"/>
      <c r="B108" s="119" t="s">
        <v>103</v>
      </c>
      <c r="C108" s="119"/>
      <c r="E108" s="27"/>
      <c r="G108" s="27"/>
      <c r="H108" s="28">
        <v>1560</v>
      </c>
      <c r="I108" s="28">
        <v>1275</v>
      </c>
      <c r="J108" s="28">
        <v>1041</v>
      </c>
      <c r="K108" s="27">
        <v>851</v>
      </c>
      <c r="L108" s="27">
        <v>695</v>
      </c>
      <c r="M108" s="27">
        <v>568</v>
      </c>
      <c r="N108" s="27">
        <v>464</v>
      </c>
      <c r="O108" s="27">
        <v>379</v>
      </c>
    </row>
    <row r="109" spans="1:15" x14ac:dyDescent="0.25">
      <c r="A109" s="119"/>
      <c r="B109" s="119" t="s">
        <v>104</v>
      </c>
      <c r="C109" s="119"/>
      <c r="E109" s="27"/>
      <c r="G109" s="27"/>
      <c r="H109" s="28">
        <v>1560</v>
      </c>
      <c r="I109" s="28">
        <v>1275</v>
      </c>
      <c r="J109" s="28">
        <v>1041</v>
      </c>
      <c r="K109" s="27">
        <v>851</v>
      </c>
      <c r="L109" s="27">
        <v>695</v>
      </c>
      <c r="M109" s="27">
        <v>568</v>
      </c>
      <c r="N109" s="27">
        <v>464</v>
      </c>
      <c r="O109" s="27">
        <v>379</v>
      </c>
    </row>
    <row r="110" spans="1:15" x14ac:dyDescent="0.25">
      <c r="A110" s="119"/>
      <c r="B110" s="119" t="s">
        <v>105</v>
      </c>
      <c r="C110" s="119"/>
      <c r="E110" s="27"/>
      <c r="G110" s="28">
        <v>1909</v>
      </c>
      <c r="H110" s="28">
        <v>1560</v>
      </c>
      <c r="I110" s="28">
        <v>1275</v>
      </c>
      <c r="J110" s="28">
        <v>1041</v>
      </c>
      <c r="K110" s="27">
        <v>851</v>
      </c>
      <c r="L110" s="27">
        <v>695</v>
      </c>
      <c r="M110" s="27">
        <v>568</v>
      </c>
      <c r="N110" s="27">
        <v>464</v>
      </c>
      <c r="O110" s="27">
        <v>379</v>
      </c>
    </row>
    <row r="111" spans="1:15" x14ac:dyDescent="0.25">
      <c r="A111" s="119"/>
      <c r="B111" s="119" t="s">
        <v>106</v>
      </c>
      <c r="C111" s="119"/>
      <c r="E111" s="27"/>
      <c r="G111" s="28">
        <v>1909</v>
      </c>
      <c r="H111" s="28">
        <v>1560</v>
      </c>
      <c r="I111" s="28">
        <v>1275</v>
      </c>
      <c r="J111" s="28">
        <v>1041</v>
      </c>
      <c r="K111" s="27">
        <v>851</v>
      </c>
      <c r="L111" s="27">
        <v>695</v>
      </c>
      <c r="M111" s="27">
        <v>568</v>
      </c>
      <c r="N111" s="27">
        <v>464</v>
      </c>
      <c r="O111" s="27">
        <v>379</v>
      </c>
    </row>
    <row r="112" spans="1:15" x14ac:dyDescent="0.25">
      <c r="A112" s="119"/>
      <c r="B112" s="119" t="s">
        <v>107</v>
      </c>
      <c r="C112" s="119"/>
      <c r="E112" s="27"/>
      <c r="G112" s="27"/>
      <c r="H112" s="28">
        <v>1560</v>
      </c>
      <c r="I112" s="28">
        <v>1275</v>
      </c>
      <c r="J112" s="28">
        <v>1041</v>
      </c>
      <c r="K112" s="27">
        <v>851</v>
      </c>
      <c r="L112" s="27">
        <v>695</v>
      </c>
      <c r="M112" s="27">
        <v>568</v>
      </c>
      <c r="N112" s="27">
        <v>464</v>
      </c>
      <c r="O112" s="27">
        <v>379</v>
      </c>
    </row>
    <row r="113" spans="1:16" x14ac:dyDescent="0.25">
      <c r="A113" s="119"/>
      <c r="B113" s="119" t="s">
        <v>108</v>
      </c>
      <c r="C113" s="119"/>
      <c r="E113" s="27"/>
      <c r="G113" s="27"/>
      <c r="H113" s="28">
        <v>1560</v>
      </c>
      <c r="I113" s="28">
        <v>1275</v>
      </c>
      <c r="J113" s="28">
        <v>1041</v>
      </c>
      <c r="K113" s="27">
        <v>851</v>
      </c>
      <c r="L113" s="27">
        <v>695</v>
      </c>
      <c r="M113" s="27">
        <v>568</v>
      </c>
      <c r="N113" s="27">
        <v>464</v>
      </c>
      <c r="O113" s="27">
        <v>379</v>
      </c>
    </row>
    <row r="114" spans="1:16" x14ac:dyDescent="0.25">
      <c r="A114" s="119"/>
      <c r="B114" s="119" t="s">
        <v>109</v>
      </c>
      <c r="C114" s="119"/>
      <c r="E114" s="27"/>
      <c r="G114" s="28">
        <v>1909</v>
      </c>
      <c r="H114" s="28">
        <v>1560</v>
      </c>
      <c r="I114" s="28">
        <v>1275</v>
      </c>
      <c r="J114" s="28">
        <v>1041</v>
      </c>
      <c r="K114" s="27">
        <v>851</v>
      </c>
      <c r="L114" s="27">
        <v>695</v>
      </c>
      <c r="M114" s="27">
        <v>568</v>
      </c>
      <c r="N114" s="27">
        <v>464</v>
      </c>
      <c r="O114" s="27">
        <v>379</v>
      </c>
    </row>
    <row r="115" spans="1:16" x14ac:dyDescent="0.25">
      <c r="E115" s="50">
        <f>SUM(E104:E114)/11</f>
        <v>0</v>
      </c>
      <c r="F115" s="50">
        <f t="shared" ref="F115:M115" si="5">SUM(G104:G114)/11</f>
        <v>1041.2727272727273</v>
      </c>
      <c r="G115" s="50">
        <f t="shared" si="5"/>
        <v>1560</v>
      </c>
      <c r="H115" s="50">
        <f>SUM(I104:I114)/11</f>
        <v>1275</v>
      </c>
      <c r="I115" s="50">
        <f t="shared" si="5"/>
        <v>1041</v>
      </c>
      <c r="J115" s="50">
        <f>SUM(K104:K114)/11</f>
        <v>851</v>
      </c>
      <c r="K115" s="50">
        <f t="shared" si="5"/>
        <v>695</v>
      </c>
      <c r="L115" s="50">
        <f t="shared" si="5"/>
        <v>568</v>
      </c>
      <c r="M115" s="50">
        <f t="shared" si="5"/>
        <v>464</v>
      </c>
      <c r="N115" s="50">
        <f>SUM(O104:O114)/11</f>
        <v>379</v>
      </c>
      <c r="O115" s="50" t="e">
        <f>SUM(#REF!)/11</f>
        <v>#REF!</v>
      </c>
    </row>
    <row r="116" spans="1:16" x14ac:dyDescent="0.25">
      <c r="A116" s="40" t="str">
        <f>A104</f>
        <v>h2_fc_I</v>
      </c>
      <c r="B116" s="40"/>
      <c r="C116" s="40"/>
      <c r="D116" s="42" t="s">
        <v>126</v>
      </c>
      <c r="E116" s="42">
        <v>2000</v>
      </c>
      <c r="F116" s="42">
        <v>750</v>
      </c>
      <c r="G116" s="42">
        <v>550</v>
      </c>
      <c r="H116" s="42">
        <v>400</v>
      </c>
      <c r="I116" s="42">
        <v>300</v>
      </c>
      <c r="J116" s="42">
        <v>200</v>
      </c>
      <c r="K116" s="42">
        <v>150</v>
      </c>
      <c r="L116" s="42">
        <v>130</v>
      </c>
      <c r="M116" s="42">
        <v>100</v>
      </c>
      <c r="N116" s="42">
        <v>70</v>
      </c>
      <c r="O116" s="42">
        <v>40</v>
      </c>
      <c r="P116" s="24" t="s">
        <v>182</v>
      </c>
    </row>
    <row r="120" spans="1:16" x14ac:dyDescent="0.25">
      <c r="E120" s="3" t="s">
        <v>157</v>
      </c>
    </row>
    <row r="121" spans="1:16" x14ac:dyDescent="0.25">
      <c r="A121" s="119" t="s">
        <v>156</v>
      </c>
      <c r="B121" s="119" t="s">
        <v>99</v>
      </c>
      <c r="C121" s="119"/>
      <c r="E121" s="27"/>
      <c r="G121" s="27"/>
      <c r="H121" s="28">
        <v>1560</v>
      </c>
      <c r="I121" s="28">
        <v>1275</v>
      </c>
      <c r="J121" s="28">
        <v>1041</v>
      </c>
      <c r="K121" s="27">
        <v>851</v>
      </c>
      <c r="L121" s="27">
        <v>695</v>
      </c>
      <c r="M121" s="27">
        <v>568</v>
      </c>
      <c r="N121" s="27">
        <v>464</v>
      </c>
      <c r="O121" s="27">
        <v>379</v>
      </c>
    </row>
    <row r="122" spans="1:16" x14ac:dyDescent="0.25">
      <c r="A122" s="119"/>
      <c r="B122" s="119" t="s">
        <v>100</v>
      </c>
      <c r="C122" s="119"/>
      <c r="E122" s="27"/>
      <c r="G122" s="28">
        <v>1909</v>
      </c>
      <c r="H122" s="28">
        <v>1560</v>
      </c>
      <c r="I122" s="28">
        <v>1275</v>
      </c>
      <c r="J122" s="28">
        <v>1041</v>
      </c>
      <c r="K122" s="27">
        <v>851</v>
      </c>
      <c r="L122" s="27">
        <v>695</v>
      </c>
      <c r="M122" s="27">
        <v>568</v>
      </c>
      <c r="N122" s="27">
        <v>464</v>
      </c>
      <c r="O122" s="27">
        <v>379</v>
      </c>
    </row>
    <row r="123" spans="1:16" x14ac:dyDescent="0.25">
      <c r="A123" s="119"/>
      <c r="B123" s="119" t="s">
        <v>101</v>
      </c>
      <c r="C123" s="119"/>
      <c r="E123" s="27"/>
      <c r="G123" s="28">
        <v>1909</v>
      </c>
      <c r="H123" s="28">
        <v>1560</v>
      </c>
      <c r="I123" s="28">
        <v>1275</v>
      </c>
      <c r="J123" s="28">
        <v>1041</v>
      </c>
      <c r="K123" s="27">
        <v>851</v>
      </c>
      <c r="L123" s="27">
        <v>695</v>
      </c>
      <c r="M123" s="27">
        <v>568</v>
      </c>
      <c r="N123" s="27">
        <v>464</v>
      </c>
      <c r="O123" s="27">
        <v>379</v>
      </c>
    </row>
    <row r="124" spans="1:16" x14ac:dyDescent="0.25">
      <c r="A124" s="119"/>
      <c r="B124" s="119" t="s">
        <v>102</v>
      </c>
      <c r="C124" s="119"/>
      <c r="E124" s="27"/>
      <c r="G124" s="28">
        <v>1909</v>
      </c>
      <c r="H124" s="28">
        <v>1560</v>
      </c>
      <c r="I124" s="28">
        <v>1275</v>
      </c>
      <c r="J124" s="28">
        <v>1041</v>
      </c>
      <c r="K124" s="27">
        <v>851</v>
      </c>
      <c r="L124" s="27">
        <v>695</v>
      </c>
      <c r="M124" s="27">
        <v>568</v>
      </c>
      <c r="N124" s="27">
        <v>464</v>
      </c>
      <c r="O124" s="27">
        <v>379</v>
      </c>
    </row>
    <row r="125" spans="1:16" x14ac:dyDescent="0.25">
      <c r="A125" s="119"/>
      <c r="B125" s="119" t="s">
        <v>103</v>
      </c>
      <c r="C125" s="119"/>
      <c r="E125" s="27"/>
      <c r="G125" s="27"/>
      <c r="H125" s="28">
        <v>1560</v>
      </c>
      <c r="I125" s="28">
        <v>1275</v>
      </c>
      <c r="J125" s="28">
        <v>1041</v>
      </c>
      <c r="K125" s="27">
        <v>851</v>
      </c>
      <c r="L125" s="27">
        <v>695</v>
      </c>
      <c r="M125" s="27">
        <v>568</v>
      </c>
      <c r="N125" s="27">
        <v>464</v>
      </c>
      <c r="O125" s="27">
        <v>379</v>
      </c>
    </row>
    <row r="126" spans="1:16" x14ac:dyDescent="0.25">
      <c r="A126" s="119"/>
      <c r="B126" s="119" t="s">
        <v>104</v>
      </c>
      <c r="C126" s="119"/>
      <c r="E126" s="27"/>
      <c r="G126" s="27"/>
      <c r="H126" s="28">
        <v>1560</v>
      </c>
      <c r="I126" s="28">
        <v>1275</v>
      </c>
      <c r="J126" s="28">
        <v>1041</v>
      </c>
      <c r="K126" s="27">
        <v>851</v>
      </c>
      <c r="L126" s="27">
        <v>695</v>
      </c>
      <c r="M126" s="27">
        <v>568</v>
      </c>
      <c r="N126" s="27">
        <v>464</v>
      </c>
      <c r="O126" s="27">
        <v>379</v>
      </c>
    </row>
    <row r="127" spans="1:16" x14ac:dyDescent="0.25">
      <c r="A127" s="119"/>
      <c r="B127" s="119" t="s">
        <v>105</v>
      </c>
      <c r="C127" s="119"/>
      <c r="E127" s="27"/>
      <c r="G127" s="28">
        <v>1909</v>
      </c>
      <c r="H127" s="28">
        <v>1560</v>
      </c>
      <c r="I127" s="28">
        <v>1275</v>
      </c>
      <c r="J127" s="28">
        <v>1041</v>
      </c>
      <c r="K127" s="27">
        <v>851</v>
      </c>
      <c r="L127" s="27">
        <v>695</v>
      </c>
      <c r="M127" s="27">
        <v>568</v>
      </c>
      <c r="N127" s="27">
        <v>464</v>
      </c>
      <c r="O127" s="27">
        <v>379</v>
      </c>
    </row>
    <row r="128" spans="1:16" x14ac:dyDescent="0.25">
      <c r="A128" s="119"/>
      <c r="B128" s="119" t="s">
        <v>106</v>
      </c>
      <c r="C128" s="119"/>
      <c r="E128" s="27"/>
      <c r="G128" s="28">
        <v>1909</v>
      </c>
      <c r="H128" s="28">
        <v>1560</v>
      </c>
      <c r="I128" s="28">
        <v>1275</v>
      </c>
      <c r="J128" s="28">
        <v>1041</v>
      </c>
      <c r="K128" s="27">
        <v>851</v>
      </c>
      <c r="L128" s="27">
        <v>695</v>
      </c>
      <c r="M128" s="27">
        <v>568</v>
      </c>
      <c r="N128" s="27">
        <v>464</v>
      </c>
      <c r="O128" s="27">
        <v>379</v>
      </c>
    </row>
    <row r="129" spans="1:16" x14ac:dyDescent="0.25">
      <c r="A129" s="119"/>
      <c r="B129" s="119" t="s">
        <v>107</v>
      </c>
      <c r="C129" s="119"/>
      <c r="E129" s="27"/>
      <c r="G129" s="27"/>
      <c r="H129" s="28">
        <v>1560</v>
      </c>
      <c r="I129" s="28">
        <v>1275</v>
      </c>
      <c r="J129" s="28">
        <v>1041</v>
      </c>
      <c r="K129" s="27">
        <v>851</v>
      </c>
      <c r="L129" s="27">
        <v>695</v>
      </c>
      <c r="M129" s="27">
        <v>568</v>
      </c>
      <c r="N129" s="27">
        <v>464</v>
      </c>
      <c r="O129" s="27">
        <v>379</v>
      </c>
    </row>
    <row r="130" spans="1:16" x14ac:dyDescent="0.25">
      <c r="A130" s="119"/>
      <c r="B130" s="119" t="s">
        <v>108</v>
      </c>
      <c r="C130" s="119"/>
      <c r="E130" s="27"/>
      <c r="G130" s="27"/>
      <c r="H130" s="28">
        <v>1560</v>
      </c>
      <c r="I130" s="28">
        <v>1275</v>
      </c>
      <c r="J130" s="28">
        <v>1041</v>
      </c>
      <c r="K130" s="27">
        <v>851</v>
      </c>
      <c r="L130" s="27">
        <v>695</v>
      </c>
      <c r="M130" s="27">
        <v>568</v>
      </c>
      <c r="N130" s="27">
        <v>464</v>
      </c>
      <c r="O130" s="27">
        <v>379</v>
      </c>
    </row>
    <row r="131" spans="1:16" x14ac:dyDescent="0.25">
      <c r="A131" s="119"/>
      <c r="B131" s="119" t="s">
        <v>109</v>
      </c>
      <c r="C131" s="119"/>
      <c r="E131" s="27"/>
      <c r="G131" s="28">
        <v>1909</v>
      </c>
      <c r="H131" s="28">
        <v>1560</v>
      </c>
      <c r="I131" s="28">
        <v>1275</v>
      </c>
      <c r="J131" s="28">
        <v>1041</v>
      </c>
      <c r="K131" s="27">
        <v>851</v>
      </c>
      <c r="L131" s="27">
        <v>695</v>
      </c>
      <c r="M131" s="27">
        <v>568</v>
      </c>
      <c r="N131" s="27">
        <v>464</v>
      </c>
      <c r="O131" s="27">
        <v>379</v>
      </c>
    </row>
    <row r="132" spans="1:16" x14ac:dyDescent="0.25">
      <c r="E132" s="50">
        <f>SUM(E121:E131)/11</f>
        <v>0</v>
      </c>
      <c r="F132" s="50">
        <f t="shared" ref="F132:N132" si="6">SUM(G121:G131)/11</f>
        <v>1041.2727272727273</v>
      </c>
      <c r="G132" s="50">
        <f t="shared" si="6"/>
        <v>1560</v>
      </c>
      <c r="H132" s="50">
        <f>SUM(I121:I131)/11</f>
        <v>1275</v>
      </c>
      <c r="I132" s="50">
        <f t="shared" si="6"/>
        <v>1041</v>
      </c>
      <c r="J132" s="50">
        <f t="shared" si="6"/>
        <v>851</v>
      </c>
      <c r="K132" s="50">
        <f t="shared" si="6"/>
        <v>695</v>
      </c>
      <c r="L132" s="50">
        <f t="shared" si="6"/>
        <v>568</v>
      </c>
      <c r="M132" s="50">
        <f t="shared" si="6"/>
        <v>464</v>
      </c>
      <c r="N132" s="50">
        <f t="shared" si="6"/>
        <v>379</v>
      </c>
      <c r="O132" s="50" t="e">
        <f>SUM(#REF!)/11</f>
        <v>#REF!</v>
      </c>
    </row>
    <row r="133" spans="1:16" x14ac:dyDescent="0.25">
      <c r="A133" s="40" t="str">
        <f>A121</f>
        <v>h2_fc_RC</v>
      </c>
      <c r="B133" s="40"/>
      <c r="C133" s="40"/>
      <c r="D133" s="42" t="s">
        <v>126</v>
      </c>
      <c r="E133" s="42">
        <v>2000</v>
      </c>
      <c r="F133" s="43">
        <v>500</v>
      </c>
      <c r="G133" s="44">
        <v>300</v>
      </c>
      <c r="H133" s="44">
        <v>150</v>
      </c>
      <c r="I133" s="44">
        <v>100</v>
      </c>
      <c r="J133" s="44">
        <v>50</v>
      </c>
      <c r="K133" s="44">
        <v>50</v>
      </c>
      <c r="L133" s="44">
        <v>50</v>
      </c>
      <c r="M133" s="44">
        <v>50</v>
      </c>
      <c r="N133" s="44">
        <v>50</v>
      </c>
      <c r="O133" s="44">
        <v>50</v>
      </c>
      <c r="P133" s="24" t="s">
        <v>184</v>
      </c>
    </row>
  </sheetData>
  <mergeCells count="84">
    <mergeCell ref="A121:A131"/>
    <mergeCell ref="B121:C121"/>
    <mergeCell ref="B122:C122"/>
    <mergeCell ref="B123:C123"/>
    <mergeCell ref="B124:C124"/>
    <mergeCell ref="B125:C125"/>
    <mergeCell ref="B126:C126"/>
    <mergeCell ref="B127:C127"/>
    <mergeCell ref="B128:C128"/>
    <mergeCell ref="B129:C129"/>
    <mergeCell ref="B130:C130"/>
    <mergeCell ref="B131:C131"/>
    <mergeCell ref="A104:A114"/>
    <mergeCell ref="B104:C104"/>
    <mergeCell ref="B105:C105"/>
    <mergeCell ref="B106:C106"/>
    <mergeCell ref="B107:C107"/>
    <mergeCell ref="B108:C108"/>
    <mergeCell ref="B109:C109"/>
    <mergeCell ref="B110:C110"/>
    <mergeCell ref="B111:C111"/>
    <mergeCell ref="B112:C112"/>
    <mergeCell ref="B113:C113"/>
    <mergeCell ref="B114:C114"/>
    <mergeCell ref="B11:C11"/>
    <mergeCell ref="B12:C12"/>
    <mergeCell ref="A2:A12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A53:A63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A70:A80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A34:A44"/>
    <mergeCell ref="B34:C34"/>
    <mergeCell ref="B35:C35"/>
    <mergeCell ref="B36:C36"/>
    <mergeCell ref="B37:C37"/>
    <mergeCell ref="B38:C38"/>
    <mergeCell ref="B44:C44"/>
    <mergeCell ref="B39:C39"/>
    <mergeCell ref="B40:C40"/>
    <mergeCell ref="B41:C41"/>
    <mergeCell ref="B42:C42"/>
    <mergeCell ref="B43:C43"/>
    <mergeCell ref="A87:A97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97:C97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1:O78"/>
  <sheetViews>
    <sheetView workbookViewId="0"/>
  </sheetViews>
  <sheetFormatPr defaultRowHeight="15" x14ac:dyDescent="0.25"/>
  <sheetData>
    <row r="1" spans="1:15" x14ac:dyDescent="0.25">
      <c r="D1">
        <v>2005</v>
      </c>
      <c r="E1">
        <v>2010</v>
      </c>
      <c r="F1">
        <f>E1+10</f>
        <v>2020</v>
      </c>
      <c r="G1">
        <f t="shared" ref="G1:O1" si="0">F1+10</f>
        <v>2030</v>
      </c>
      <c r="H1">
        <f t="shared" si="0"/>
        <v>2040</v>
      </c>
      <c r="I1">
        <f t="shared" si="0"/>
        <v>2050</v>
      </c>
      <c r="J1">
        <f t="shared" si="0"/>
        <v>2060</v>
      </c>
      <c r="K1">
        <f t="shared" si="0"/>
        <v>2070</v>
      </c>
      <c r="L1">
        <f t="shared" si="0"/>
        <v>2080</v>
      </c>
      <c r="M1">
        <f t="shared" si="0"/>
        <v>2090</v>
      </c>
      <c r="N1">
        <f t="shared" si="0"/>
        <v>2100</v>
      </c>
      <c r="O1">
        <f t="shared" si="0"/>
        <v>2110</v>
      </c>
    </row>
    <row r="2" spans="1:15" x14ac:dyDescent="0.25">
      <c r="A2" s="120" t="s">
        <v>98</v>
      </c>
      <c r="B2" s="120" t="s">
        <v>99</v>
      </c>
      <c r="C2" s="120"/>
      <c r="D2">
        <f>IF('MESSAGE SSP1 SSP2'!D$31=0,1,'MESSAGE SSP1 SSP2'!D$31/'MESSAGE SSP1 SSP2'!D$29)*'MESSAGE SSP1 SSP2'!D17</f>
        <v>2507</v>
      </c>
      <c r="E2">
        <f>IF('MESSAGE SSP1 SSP2'!E$31=0,1,'MESSAGE SSP1 SSP2'!E$31/'MESSAGE SSP1 SSP2'!E$29)*'MESSAGE SSP1 SSP2'!E17</f>
        <v>1622</v>
      </c>
      <c r="F2">
        <f>IF('MESSAGE SSP1 SSP2'!F$31=0,1,'MESSAGE SSP1 SSP2'!F$31/'MESSAGE SSP1 SSP2'!F$29)*'MESSAGE SSP1 SSP2'!F17</f>
        <v>1008</v>
      </c>
      <c r="G2">
        <f>IF('MESSAGE SSP1 SSP2'!G$31=0,1,'MESSAGE SSP1 SSP2'!G$31/'MESSAGE SSP1 SSP2'!G$29)*'MESSAGE SSP1 SSP2'!G17</f>
        <v>443.45549738219898</v>
      </c>
      <c r="H2">
        <f>IF('MESSAGE SSP1 SSP2'!H$31=0,1,'MESSAGE SSP1 SSP2'!H$31/'MESSAGE SSP1 SSP2'!H$29)*'MESSAGE SSP1 SSP2'!H17</f>
        <v>128.23003691470757</v>
      </c>
      <c r="I2">
        <f>IF('MESSAGE SSP1 SSP2'!I$31=0,1,'MESSAGE SSP1 SSP2'!I$31/'MESSAGE SSP1 SSP2'!I$29)*'MESSAGE SSP1 SSP2'!I17</f>
        <v>102.64844720496895</v>
      </c>
      <c r="J2">
        <f>IF('MESSAGE SSP1 SSP2'!J$31=0,1,'MESSAGE SSP1 SSP2'!J$31/'MESSAGE SSP1 SSP2'!J$29)*'MESSAGE SSP1 SSP2'!J17</f>
        <v>89.891217829663049</v>
      </c>
      <c r="K2">
        <f>IF('MESSAGE SSP1 SSP2'!K$31=0,1,'MESSAGE SSP1 SSP2'!K$31/'MESSAGE SSP1 SSP2'!K$29)*'MESSAGE SSP1 SSP2'!K17</f>
        <v>80.88814947530075</v>
      </c>
      <c r="L2">
        <f>IF('MESSAGE SSP1 SSP2'!L$31=0,1,'MESSAGE SSP1 SSP2'!L$31/'MESSAGE SSP1 SSP2'!L$29)*'MESSAGE SSP1 SSP2'!L17</f>
        <v>68.860220440881761</v>
      </c>
      <c r="M2">
        <f>IF('MESSAGE SSP1 SSP2'!M$31=0,1,'MESSAGE SSP1 SSP2'!M$31/'MESSAGE SSP1 SSP2'!M$29)*'MESSAGE SSP1 SSP2'!M17</f>
        <v>53.75523889354568</v>
      </c>
      <c r="N2">
        <f>IF('MESSAGE SSP1 SSP2'!N$31=0,1,'MESSAGE SSP1 SSP2'!N$31/'MESSAGE SSP1 SSP2'!N$29)*'MESSAGE SSP1 SSP2'!N17</f>
        <v>48.923076923076927</v>
      </c>
      <c r="O2">
        <f t="shared" ref="O2:O13" si="1">N2</f>
        <v>48.923076923076927</v>
      </c>
    </row>
    <row r="3" spans="1:15" x14ac:dyDescent="0.25">
      <c r="A3" s="120"/>
      <c r="B3" s="120" t="s">
        <v>100</v>
      </c>
      <c r="C3" s="120"/>
      <c r="D3">
        <f>IF('MESSAGE SSP1 SSP2'!D$31=0,1,'MESSAGE SSP1 SSP2'!D$31/'MESSAGE SSP1 SSP2'!D$29)*'MESSAGE SSP1 SSP2'!D18</f>
        <v>1845</v>
      </c>
      <c r="E3">
        <f>IF('MESSAGE SSP1 SSP2'!E$31=0,1,'MESSAGE SSP1 SSP2'!E$31/'MESSAGE SSP1 SSP2'!E$29)*'MESSAGE SSP1 SSP2'!E18</f>
        <v>1291</v>
      </c>
      <c r="F3">
        <f>IF('MESSAGE SSP1 SSP2'!F$31=0,1,'MESSAGE SSP1 SSP2'!F$31/'MESSAGE SSP1 SSP2'!F$29)*'MESSAGE SSP1 SSP2'!F18</f>
        <v>893</v>
      </c>
      <c r="G3">
        <f>IF('MESSAGE SSP1 SSP2'!G$31=0,1,'MESSAGE SSP1 SSP2'!G$31/'MESSAGE SSP1 SSP2'!G$29)*'MESSAGE SSP1 SSP2'!G18</f>
        <v>450.65445026178008</v>
      </c>
      <c r="H3">
        <f>IF('MESSAGE SSP1 SSP2'!H$31=0,1,'MESSAGE SSP1 SSP2'!H$31/'MESSAGE SSP1 SSP2'!H$29)*'MESSAGE SSP1 SSP2'!H18</f>
        <v>149.06741791334755</v>
      </c>
      <c r="I3">
        <f>IF('MESSAGE SSP1 SSP2'!I$31=0,1,'MESSAGE SSP1 SSP2'!I$31/'MESSAGE SSP1 SSP2'!I$29)*'MESSAGE SSP1 SSP2'!I18</f>
        <v>125.60496894409937</v>
      </c>
      <c r="J3">
        <f>IF('MESSAGE SSP1 SSP2'!J$31=0,1,'MESSAGE SSP1 SSP2'!J$31/'MESSAGE SSP1 SSP2'!J$29)*'MESSAGE SSP1 SSP2'!J18</f>
        <v>103.3165295834439</v>
      </c>
      <c r="K3">
        <f>IF('MESSAGE SSP1 SSP2'!K$31=0,1,'MESSAGE SSP1 SSP2'!K$31/'MESSAGE SSP1 SSP2'!K$29)*'MESSAGE SSP1 SSP2'!K18</f>
        <v>84.477860250831839</v>
      </c>
      <c r="L3">
        <f>IF('MESSAGE SSP1 SSP2'!L$31=0,1,'MESSAGE SSP1 SSP2'!L$31/'MESSAGE SSP1 SSP2'!L$29)*'MESSAGE SSP1 SSP2'!L18</f>
        <v>68.281563126252507</v>
      </c>
      <c r="M3">
        <f>IF('MESSAGE SSP1 SSP2'!M$31=0,1,'MESSAGE SSP1 SSP2'!M$31/'MESSAGE SSP1 SSP2'!M$29)*'MESSAGE SSP1 SSP2'!M18</f>
        <v>55.952780106174906</v>
      </c>
      <c r="N3">
        <f>IF('MESSAGE SSP1 SSP2'!N$31=0,1,'MESSAGE SSP1 SSP2'!N$31/'MESSAGE SSP1 SSP2'!N$29)*'MESSAGE SSP1 SSP2'!N18</f>
        <v>50.923076923076927</v>
      </c>
      <c r="O3">
        <f t="shared" si="1"/>
        <v>50.923076923076927</v>
      </c>
    </row>
    <row r="4" spans="1:15" x14ac:dyDescent="0.25">
      <c r="A4" s="120"/>
      <c r="B4" s="120" t="s">
        <v>101</v>
      </c>
      <c r="C4" s="120"/>
      <c r="D4">
        <f>IF('MESSAGE SSP1 SSP2'!D$31=0,1,'MESSAGE SSP1 SSP2'!D$31/'MESSAGE SSP1 SSP2'!D$29)*'MESSAGE SSP1 SSP2'!D19</f>
        <v>3101</v>
      </c>
      <c r="E4">
        <f>IF('MESSAGE SSP1 SSP2'!E$31=0,1,'MESSAGE SSP1 SSP2'!E$31/'MESSAGE SSP1 SSP2'!E$29)*'MESSAGE SSP1 SSP2'!E19</f>
        <v>2011</v>
      </c>
      <c r="F4">
        <f>IF('MESSAGE SSP1 SSP2'!F$31=0,1,'MESSAGE SSP1 SSP2'!F$31/'MESSAGE SSP1 SSP2'!F$29)*'MESSAGE SSP1 SSP2'!F19</f>
        <v>1247</v>
      </c>
      <c r="G4">
        <f>IF('MESSAGE SSP1 SSP2'!G$31=0,1,'MESSAGE SSP1 SSP2'!G$31/'MESSAGE SSP1 SSP2'!G$29)*'MESSAGE SSP1 SSP2'!G19</f>
        <v>542.80104712041884</v>
      </c>
      <c r="H4">
        <f>IF('MESSAGE SSP1 SSP2'!H$31=0,1,'MESSAGE SSP1 SSP2'!H$31/'MESSAGE SSP1 SSP2'!H$29)*'MESSAGE SSP1 SSP2'!H19</f>
        <v>152.27316883621526</v>
      </c>
      <c r="I4">
        <f>IF('MESSAGE SSP1 SSP2'!I$31=0,1,'MESSAGE SSP1 SSP2'!I$31/'MESSAGE SSP1 SSP2'!I$29)*'MESSAGE SSP1 SSP2'!I19</f>
        <v>116.09440993788819</v>
      </c>
      <c r="J4">
        <f>IF('MESSAGE SSP1 SSP2'!J$31=0,1,'MESSAGE SSP1 SSP2'!J$31/'MESSAGE SSP1 SSP2'!J$29)*'MESSAGE SSP1 SSP2'!J19</f>
        <v>97.479437516582664</v>
      </c>
      <c r="K4">
        <f>IF('MESSAGE SSP1 SSP2'!K$31=0,1,'MESSAGE SSP1 SSP2'!K$31/'MESSAGE SSP1 SSP2'!K$29)*'MESSAGE SSP1 SSP2'!K19</f>
        <v>85.913744561044282</v>
      </c>
      <c r="L4">
        <f>IF('MESSAGE SSP1 SSP2'!L$31=0,1,'MESSAGE SSP1 SSP2'!L$31/'MESSAGE SSP1 SSP2'!L$29)*'MESSAGE SSP1 SSP2'!L19</f>
        <v>71.946392785571135</v>
      </c>
      <c r="M4">
        <f>IF('MESSAGE SSP1 SSP2'!M$31=0,1,'MESSAGE SSP1 SSP2'!M$31/'MESSAGE SSP1 SSP2'!M$29)*'MESSAGE SSP1 SSP2'!M19</f>
        <v>53.924280525286392</v>
      </c>
      <c r="N4">
        <f>IF('MESSAGE SSP1 SSP2'!N$31=0,1,'MESSAGE SSP1 SSP2'!N$31/'MESSAGE SSP1 SSP2'!N$29)*'MESSAGE SSP1 SSP2'!N19</f>
        <v>49.07692307692308</v>
      </c>
      <c r="O4">
        <f t="shared" si="1"/>
        <v>49.07692307692308</v>
      </c>
    </row>
    <row r="5" spans="1:15" x14ac:dyDescent="0.25">
      <c r="A5" s="120"/>
      <c r="B5" s="120" t="s">
        <v>102</v>
      </c>
      <c r="C5" s="120"/>
      <c r="D5">
        <f>IF('MESSAGE SSP1 SSP2'!D$31=0,1,'MESSAGE SSP1 SSP2'!D$31/'MESSAGE SSP1 SSP2'!D$29)*'MESSAGE SSP1 SSP2'!D20</f>
        <v>3100</v>
      </c>
      <c r="E5">
        <f>IF('MESSAGE SSP1 SSP2'!E$31=0,1,'MESSAGE SSP1 SSP2'!E$31/'MESSAGE SSP1 SSP2'!E$29)*'MESSAGE SSP1 SSP2'!E20</f>
        <v>2009</v>
      </c>
      <c r="F5">
        <f>IF('MESSAGE SSP1 SSP2'!F$31=0,1,'MESSAGE SSP1 SSP2'!F$31/'MESSAGE SSP1 SSP2'!F$29)*'MESSAGE SSP1 SSP2'!F20</f>
        <v>1245</v>
      </c>
      <c r="G5">
        <f>IF('MESSAGE SSP1 SSP2'!G$31=0,1,'MESSAGE SSP1 SSP2'!G$31/'MESSAGE SSP1 SSP2'!G$29)*'MESSAGE SSP1 SSP2'!G20</f>
        <v>541.36125654450268</v>
      </c>
      <c r="H5">
        <f>IF('MESSAGE SSP1 SSP2'!H$31=0,1,'MESSAGE SSP1 SSP2'!H$31/'MESSAGE SSP1 SSP2'!H$29)*'MESSAGE SSP1 SSP2'!H20</f>
        <v>151.63201865164172</v>
      </c>
      <c r="I5">
        <f>IF('MESSAGE SSP1 SSP2'!I$31=0,1,'MESSAGE SSP1 SSP2'!I$31/'MESSAGE SSP1 SSP2'!I$29)*'MESSAGE SSP1 SSP2'!I20</f>
        <v>115.43850931677018</v>
      </c>
      <c r="J5">
        <f>IF('MESSAGE SSP1 SSP2'!J$31=0,1,'MESSAGE SSP1 SSP2'!J$31/'MESSAGE SSP1 SSP2'!J$29)*'MESSAGE SSP1 SSP2'!J20</f>
        <v>96.895728309896526</v>
      </c>
      <c r="K5">
        <f>IF('MESSAGE SSP1 SSP2'!K$31=0,1,'MESSAGE SSP1 SSP2'!K$31/'MESSAGE SSP1 SSP2'!K$29)*'MESSAGE SSP1 SSP2'!K20</f>
        <v>85.674430509342201</v>
      </c>
      <c r="L5">
        <f>IF('MESSAGE SSP1 SSP2'!L$31=0,1,'MESSAGE SSP1 SSP2'!L$31/'MESSAGE SSP1 SSP2'!L$29)*'MESSAGE SSP1 SSP2'!L20</f>
        <v>71.56062124248497</v>
      </c>
      <c r="M5">
        <f>IF('MESSAGE SSP1 SSP2'!M$31=0,1,'MESSAGE SSP1 SSP2'!M$31/'MESSAGE SSP1 SSP2'!M$29)*'MESSAGE SSP1 SSP2'!M20</f>
        <v>53.417155630064258</v>
      </c>
      <c r="N5">
        <f>IF('MESSAGE SSP1 SSP2'!N$31=0,1,'MESSAGE SSP1 SSP2'!N$31/'MESSAGE SSP1 SSP2'!N$29)*'MESSAGE SSP1 SSP2'!N20</f>
        <v>48.61538461538462</v>
      </c>
      <c r="O5">
        <f t="shared" si="1"/>
        <v>48.61538461538462</v>
      </c>
    </row>
    <row r="6" spans="1:15" x14ac:dyDescent="0.25">
      <c r="A6" s="120"/>
      <c r="B6" s="120" t="s">
        <v>103</v>
      </c>
      <c r="C6" s="120"/>
      <c r="D6">
        <f>IF('MESSAGE SSP1 SSP2'!D$31=0,1,'MESSAGE SSP1 SSP2'!D$31/'MESSAGE SSP1 SSP2'!D$29)*'MESSAGE SSP1 SSP2'!D21</f>
        <v>2489</v>
      </c>
      <c r="E6">
        <f>IF('MESSAGE SSP1 SSP2'!E$31=0,1,'MESSAGE SSP1 SSP2'!E$31/'MESSAGE SSP1 SSP2'!E$29)*'MESSAGE SSP1 SSP2'!E21</f>
        <v>1647</v>
      </c>
      <c r="F6">
        <f>IF('MESSAGE SSP1 SSP2'!F$31=0,1,'MESSAGE SSP1 SSP2'!F$31/'MESSAGE SSP1 SSP2'!F$29)*'MESSAGE SSP1 SSP2'!F21</f>
        <v>1055</v>
      </c>
      <c r="G6">
        <f>IF('MESSAGE SSP1 SSP2'!G$31=0,1,'MESSAGE SSP1 SSP2'!G$31/'MESSAGE SSP1 SSP2'!G$29)*'MESSAGE SSP1 SSP2'!G21</f>
        <v>483.76963350785343</v>
      </c>
      <c r="H6">
        <f>IF('MESSAGE SSP1 SSP2'!H$31=0,1,'MESSAGE SSP1 SSP2'!H$31/'MESSAGE SSP1 SSP2'!H$29)*'MESSAGE SSP1 SSP2'!H21</f>
        <v>145.22051680590633</v>
      </c>
      <c r="I6">
        <f>IF('MESSAGE SSP1 SSP2'!I$31=0,1,'MESSAGE SSP1 SSP2'!I$31/'MESSAGE SSP1 SSP2'!I$29)*'MESSAGE SSP1 SSP2'!I21</f>
        <v>116.75031055900621</v>
      </c>
      <c r="J6">
        <f>IF('MESSAGE SSP1 SSP2'!J$31=0,1,'MESSAGE SSP1 SSP2'!J$31/'MESSAGE SSP1 SSP2'!J$29)*'MESSAGE SSP1 SSP2'!J21</f>
        <v>98.64685592995491</v>
      </c>
      <c r="K6">
        <f>IF('MESSAGE SSP1 SSP2'!K$31=0,1,'MESSAGE SSP1 SSP2'!K$31/'MESSAGE SSP1 SSP2'!K$29)*'MESSAGE SSP1 SSP2'!K21</f>
        <v>84.956488354235987</v>
      </c>
      <c r="L6">
        <f>IF('MESSAGE SSP1 SSP2'!L$31=0,1,'MESSAGE SSP1 SSP2'!L$31/'MESSAGE SSP1 SSP2'!L$29)*'MESSAGE SSP1 SSP2'!L21</f>
        <v>70.403306613226448</v>
      </c>
      <c r="M6">
        <f>IF('MESSAGE SSP1 SSP2'!M$31=0,1,'MESSAGE SSP1 SSP2'!M$31/'MESSAGE SSP1 SSP2'!M$29)*'MESSAGE SSP1 SSP2'!M21</f>
        <v>54.769488683989941</v>
      </c>
      <c r="N6">
        <f>IF('MESSAGE SSP1 SSP2'!N$31=0,1,'MESSAGE SSP1 SSP2'!N$31/'MESSAGE SSP1 SSP2'!N$29)*'MESSAGE SSP1 SSP2'!N21</f>
        <v>49.846153846153847</v>
      </c>
      <c r="O6">
        <f t="shared" si="1"/>
        <v>49.846153846153847</v>
      </c>
    </row>
    <row r="7" spans="1:15" x14ac:dyDescent="0.25">
      <c r="A7" s="120"/>
      <c r="B7" s="120" t="s">
        <v>104</v>
      </c>
      <c r="C7" s="120"/>
      <c r="D7">
        <f>IF('MESSAGE SSP1 SSP2'!D$31=0,1,'MESSAGE SSP1 SSP2'!D$31/'MESSAGE SSP1 SSP2'!D$29)*'MESSAGE SSP1 SSP2'!D22</f>
        <v>2616</v>
      </c>
      <c r="E7">
        <f>IF('MESSAGE SSP1 SSP2'!E$31=0,1,'MESSAGE SSP1 SSP2'!E$31/'MESSAGE SSP1 SSP2'!E$29)*'MESSAGE SSP1 SSP2'!E22</f>
        <v>1714</v>
      </c>
      <c r="F7">
        <f>IF('MESSAGE SSP1 SSP2'!F$31=0,1,'MESSAGE SSP1 SSP2'!F$31/'MESSAGE SSP1 SSP2'!F$29)*'MESSAGE SSP1 SSP2'!F22</f>
        <v>1083</v>
      </c>
      <c r="G7">
        <f>IF('MESSAGE SSP1 SSP2'!G$31=0,1,'MESSAGE SSP1 SSP2'!G$31/'MESSAGE SSP1 SSP2'!G$29)*'MESSAGE SSP1 SSP2'!G22</f>
        <v>485.92931937172773</v>
      </c>
      <c r="H7">
        <f>IF('MESSAGE SSP1 SSP2'!H$31=0,1,'MESSAGE SSP1 SSP2'!H$31/'MESSAGE SSP1 SSP2'!H$29)*'MESSAGE SSP1 SSP2'!H22</f>
        <v>142.33534097532541</v>
      </c>
      <c r="I7">
        <f>IF('MESSAGE SSP1 SSP2'!I$31=0,1,'MESSAGE SSP1 SSP2'!I$31/'MESSAGE SSP1 SSP2'!I$29)*'MESSAGE SSP1 SSP2'!I22</f>
        <v>112.81490683229813</v>
      </c>
      <c r="J7">
        <f>IF('MESSAGE SSP1 SSP2'!J$31=0,1,'MESSAGE SSP1 SSP2'!J$31/'MESSAGE SSP1 SSP2'!J$29)*'MESSAGE SSP1 SSP2'!J22</f>
        <v>95.72830989652428</v>
      </c>
      <c r="K7">
        <f>IF('MESSAGE SSP1 SSP2'!K$31=0,1,'MESSAGE SSP1 SSP2'!K$31/'MESSAGE SSP1 SSP2'!K$29)*'MESSAGE SSP1 SSP2'!K22</f>
        <v>83.520604044023543</v>
      </c>
      <c r="L7">
        <f>IF('MESSAGE SSP1 SSP2'!L$31=0,1,'MESSAGE SSP1 SSP2'!L$31/'MESSAGE SSP1 SSP2'!L$29)*'MESSAGE SSP1 SSP2'!L22</f>
        <v>69.824649298597194</v>
      </c>
      <c r="M7">
        <f>IF('MESSAGE SSP1 SSP2'!M$31=0,1,'MESSAGE SSP1 SSP2'!M$31/'MESSAGE SSP1 SSP2'!M$29)*'MESSAGE SSP1 SSP2'!M22</f>
        <v>53.924280525286392</v>
      </c>
      <c r="N7">
        <f>IF('MESSAGE SSP1 SSP2'!N$31=0,1,'MESSAGE SSP1 SSP2'!N$31/'MESSAGE SSP1 SSP2'!N$29)*'MESSAGE SSP1 SSP2'!N22</f>
        <v>49.07692307692308</v>
      </c>
      <c r="O7">
        <f t="shared" si="1"/>
        <v>49.07692307692308</v>
      </c>
    </row>
    <row r="8" spans="1:15" x14ac:dyDescent="0.25">
      <c r="A8" s="120"/>
      <c r="B8" s="120" t="s">
        <v>105</v>
      </c>
      <c r="C8" s="120"/>
      <c r="D8">
        <f>IF('MESSAGE SSP1 SSP2'!D$31=0,1,'MESSAGE SSP1 SSP2'!D$31/'MESSAGE SSP1 SSP2'!D$29)*'MESSAGE SSP1 SSP2'!D23</f>
        <v>3551</v>
      </c>
      <c r="E8">
        <f>IF('MESSAGE SSP1 SSP2'!E$31=0,1,'MESSAGE SSP1 SSP2'!E$31/'MESSAGE SSP1 SSP2'!E$29)*'MESSAGE SSP1 SSP2'!E23</f>
        <v>2588</v>
      </c>
      <c r="F8">
        <f>IF('MESSAGE SSP1 SSP2'!F$31=0,1,'MESSAGE SSP1 SSP2'!F$31/'MESSAGE SSP1 SSP2'!F$29)*'MESSAGE SSP1 SSP2'!F23</f>
        <v>1444</v>
      </c>
      <c r="G8">
        <f>IF('MESSAGE SSP1 SSP2'!G$31=0,1,'MESSAGE SSP1 SSP2'!G$31/'MESSAGE SSP1 SSP2'!G$29)*'MESSAGE SSP1 SSP2'!G23</f>
        <v>637.82722513089004</v>
      </c>
      <c r="H8">
        <f>IF('MESSAGE SSP1 SSP2'!H$31=0,1,'MESSAGE SSP1 SSP2'!H$31/'MESSAGE SSP1 SSP2'!H$29)*'MESSAGE SSP1 SSP2'!H23</f>
        <v>196.51253157178937</v>
      </c>
      <c r="I8">
        <f>IF('MESSAGE SSP1 SSP2'!I$31=0,1,'MESSAGE SSP1 SSP2'!I$31/'MESSAGE SSP1 SSP2'!I$29)*'MESSAGE SSP1 SSP2'!I23</f>
        <v>157.08819875776396</v>
      </c>
      <c r="J8">
        <f>IF('MESSAGE SSP1 SSP2'!J$31=0,1,'MESSAGE SSP1 SSP2'!J$31/'MESSAGE SSP1 SSP2'!J$29)*'MESSAGE SSP1 SSP2'!J23</f>
        <v>120.8278057840276</v>
      </c>
      <c r="K8">
        <f>IF('MESSAGE SSP1 SSP2'!K$31=0,1,'MESSAGE SSP1 SSP2'!K$31/'MESSAGE SSP1 SSP2'!K$29)*'MESSAGE SSP1 SSP2'!K23</f>
        <v>91.417967750191963</v>
      </c>
      <c r="L8">
        <f>IF('MESSAGE SSP1 SSP2'!L$31=0,1,'MESSAGE SSP1 SSP2'!L$31/'MESSAGE SSP1 SSP2'!L$29)*'MESSAGE SSP1 SSP2'!L23</f>
        <v>70.596192384769537</v>
      </c>
      <c r="M8">
        <f>IF('MESSAGE SSP1 SSP2'!M$31=0,1,'MESSAGE SSP1 SSP2'!M$31/'MESSAGE SSP1 SSP2'!M$29)*'MESSAGE SSP1 SSP2'!M23</f>
        <v>60.68594579491478</v>
      </c>
      <c r="N8">
        <f>IF('MESSAGE SSP1 SSP2'!N$31=0,1,'MESSAGE SSP1 SSP2'!N$31/'MESSAGE SSP1 SSP2'!N$29)*'MESSAGE SSP1 SSP2'!N23</f>
        <v>54.61538461538462</v>
      </c>
      <c r="O8">
        <f t="shared" si="1"/>
        <v>54.61538461538462</v>
      </c>
    </row>
    <row r="9" spans="1:15" x14ac:dyDescent="0.25">
      <c r="A9" s="120"/>
      <c r="B9" s="120" t="s">
        <v>106</v>
      </c>
      <c r="C9" s="120"/>
      <c r="D9">
        <f>IF('MESSAGE SSP1 SSP2'!D$31=0,1,'MESSAGE SSP1 SSP2'!D$31/'MESSAGE SSP1 SSP2'!D$29)*'MESSAGE SSP1 SSP2'!D24</f>
        <v>2873</v>
      </c>
      <c r="E9">
        <f>IF('MESSAGE SSP1 SSP2'!E$31=0,1,'MESSAGE SSP1 SSP2'!E$31/'MESSAGE SSP1 SSP2'!E$29)*'MESSAGE SSP1 SSP2'!E24</f>
        <v>1887</v>
      </c>
      <c r="F9">
        <f>IF('MESSAGE SSP1 SSP2'!F$31=0,1,'MESSAGE SSP1 SSP2'!F$31/'MESSAGE SSP1 SSP2'!F$29)*'MESSAGE SSP1 SSP2'!F24</f>
        <v>1194</v>
      </c>
      <c r="G9">
        <f>IF('MESSAGE SSP1 SSP2'!G$31=0,1,'MESSAGE SSP1 SSP2'!G$31/'MESSAGE SSP1 SSP2'!G$29)*'MESSAGE SSP1 SSP2'!G24</f>
        <v>534.88219895287955</v>
      </c>
      <c r="H9">
        <f>IF('MESSAGE SSP1 SSP2'!H$31=0,1,'MESSAGE SSP1 SSP2'!H$31/'MESSAGE SSP1 SSP2'!H$29)*'MESSAGE SSP1 SSP2'!H24</f>
        <v>155.15834466679618</v>
      </c>
      <c r="I9">
        <f>IF('MESSAGE SSP1 SSP2'!I$31=0,1,'MESSAGE SSP1 SSP2'!I$31/'MESSAGE SSP1 SSP2'!I$29)*'MESSAGE SSP1 SSP2'!I24</f>
        <v>120.35776397515528</v>
      </c>
      <c r="J9">
        <f>IF('MESSAGE SSP1 SSP2'!J$31=0,1,'MESSAGE SSP1 SSP2'!J$31/'MESSAGE SSP1 SSP2'!J$29)*'MESSAGE SSP1 SSP2'!J24</f>
        <v>99.814274343327156</v>
      </c>
      <c r="K9">
        <f>IF('MESSAGE SSP1 SSP2'!K$31=0,1,'MESSAGE SSP1 SSP2'!K$31/'MESSAGE SSP1 SSP2'!K$29)*'MESSAGE SSP1 SSP2'!K24</f>
        <v>85.913744561044282</v>
      </c>
      <c r="L9">
        <f>IF('MESSAGE SSP1 SSP2'!L$31=0,1,'MESSAGE SSP1 SSP2'!L$31/'MESSAGE SSP1 SSP2'!L$29)*'MESSAGE SSP1 SSP2'!L24</f>
        <v>70.789078156312627</v>
      </c>
      <c r="M9">
        <f>IF('MESSAGE SSP1 SSP2'!M$31=0,1,'MESSAGE SSP1 SSP2'!M$31/'MESSAGE SSP1 SSP2'!M$29)*'MESSAGE SSP1 SSP2'!M24</f>
        <v>53.75523889354568</v>
      </c>
      <c r="N9">
        <f>IF('MESSAGE SSP1 SSP2'!N$31=0,1,'MESSAGE SSP1 SSP2'!N$31/'MESSAGE SSP1 SSP2'!N$29)*'MESSAGE SSP1 SSP2'!N24</f>
        <v>48.923076923076927</v>
      </c>
      <c r="O9">
        <f t="shared" si="1"/>
        <v>48.923076923076927</v>
      </c>
    </row>
    <row r="10" spans="1:15" x14ac:dyDescent="0.25">
      <c r="A10" s="120"/>
      <c r="B10" s="120" t="s">
        <v>107</v>
      </c>
      <c r="C10" s="120"/>
      <c r="D10">
        <f>IF('MESSAGE SSP1 SSP2'!D$31=0,1,'MESSAGE SSP1 SSP2'!D$31/'MESSAGE SSP1 SSP2'!D$29)*'MESSAGE SSP1 SSP2'!D25</f>
        <v>2088</v>
      </c>
      <c r="E10">
        <f>IF('MESSAGE SSP1 SSP2'!E$31=0,1,'MESSAGE SSP1 SSP2'!E$31/'MESSAGE SSP1 SSP2'!E$29)*'MESSAGE SSP1 SSP2'!E25</f>
        <v>1416</v>
      </c>
      <c r="F10">
        <f>IF('MESSAGE SSP1 SSP2'!F$31=0,1,'MESSAGE SSP1 SSP2'!F$31/'MESSAGE SSP1 SSP2'!F$29)*'MESSAGE SSP1 SSP2'!F25</f>
        <v>941</v>
      </c>
      <c r="G10">
        <f>IF('MESSAGE SSP1 SSP2'!G$31=0,1,'MESSAGE SSP1 SSP2'!G$31/'MESSAGE SSP1 SSP2'!G$29)*'MESSAGE SSP1 SSP2'!G25</f>
        <v>453.53403141361258</v>
      </c>
      <c r="H10">
        <f>IF('MESSAGE SSP1 SSP2'!H$31=0,1,'MESSAGE SSP1 SSP2'!H$31/'MESSAGE SSP1 SSP2'!H$29)*'MESSAGE SSP1 SSP2'!H25</f>
        <v>143.93821643675926</v>
      </c>
      <c r="I10">
        <f>IF('MESSAGE SSP1 SSP2'!I$31=0,1,'MESSAGE SSP1 SSP2'!I$31/'MESSAGE SSP1 SSP2'!I$29)*'MESSAGE SSP1 SSP2'!I25</f>
        <v>119.70186335403726</v>
      </c>
      <c r="J10">
        <f>IF('MESSAGE SSP1 SSP2'!J$31=0,1,'MESSAGE SSP1 SSP2'!J$31/'MESSAGE SSP1 SSP2'!J$29)*'MESSAGE SSP1 SSP2'!J25</f>
        <v>100.68983815335633</v>
      </c>
      <c r="K10">
        <f>IF('MESSAGE SSP1 SSP2'!K$31=0,1,'MESSAGE SSP1 SSP2'!K$31/'MESSAGE SSP1 SSP2'!K$29)*'MESSAGE SSP1 SSP2'!K25</f>
        <v>84.71717430253392</v>
      </c>
      <c r="L10">
        <f>IF('MESSAGE SSP1 SSP2'!L$31=0,1,'MESSAGE SSP1 SSP2'!L$31/'MESSAGE SSP1 SSP2'!L$29)*'MESSAGE SSP1 SSP2'!L25</f>
        <v>69.438877755511015</v>
      </c>
      <c r="M10">
        <f>IF('MESSAGE SSP1 SSP2'!M$31=0,1,'MESSAGE SSP1 SSP2'!M$31/'MESSAGE SSP1 SSP2'!M$29)*'MESSAGE SSP1 SSP2'!M25</f>
        <v>55.445655210952779</v>
      </c>
      <c r="N10">
        <f>IF('MESSAGE SSP1 SSP2'!N$31=0,1,'MESSAGE SSP1 SSP2'!N$31/'MESSAGE SSP1 SSP2'!N$29)*'MESSAGE SSP1 SSP2'!N25</f>
        <v>50.461538461538467</v>
      </c>
      <c r="O10">
        <f t="shared" si="1"/>
        <v>50.461538461538467</v>
      </c>
    </row>
    <row r="11" spans="1:15" x14ac:dyDescent="0.25">
      <c r="A11" s="120"/>
      <c r="B11" s="120" t="s">
        <v>108</v>
      </c>
      <c r="C11" s="120"/>
      <c r="D11">
        <f>IF('MESSAGE SSP1 SSP2'!D$31=0,1,'MESSAGE SSP1 SSP2'!D$31/'MESSAGE SSP1 SSP2'!D$29)*'MESSAGE SSP1 SSP2'!D26</f>
        <v>2077</v>
      </c>
      <c r="E11">
        <f>IF('MESSAGE SSP1 SSP2'!E$31=0,1,'MESSAGE SSP1 SSP2'!E$31/'MESSAGE SSP1 SSP2'!E$29)*'MESSAGE SSP1 SSP2'!E26</f>
        <v>1390</v>
      </c>
      <c r="F11">
        <f>IF('MESSAGE SSP1 SSP2'!F$31=0,1,'MESSAGE SSP1 SSP2'!F$31/'MESSAGE SSP1 SSP2'!F$29)*'MESSAGE SSP1 SSP2'!F26</f>
        <v>908</v>
      </c>
      <c r="G11">
        <f>IF('MESSAGE SSP1 SSP2'!G$31=0,1,'MESSAGE SSP1 SSP2'!G$31/'MESSAGE SSP1 SSP2'!G$29)*'MESSAGE SSP1 SSP2'!G26</f>
        <v>428.33769633507853</v>
      </c>
      <c r="H11">
        <f>IF('MESSAGE SSP1 SSP2'!H$31=0,1,'MESSAGE SSP1 SSP2'!H$31/'MESSAGE SSP1 SSP2'!H$29)*'MESSAGE SSP1 SSP2'!H26</f>
        <v>134.00038857586941</v>
      </c>
      <c r="I11">
        <f>IF('MESSAGE SSP1 SSP2'!I$31=0,1,'MESSAGE SSP1 SSP2'!I$31/'MESSAGE SSP1 SSP2'!I$29)*'MESSAGE SSP1 SSP2'!I26</f>
        <v>111.50310559006211</v>
      </c>
      <c r="J11">
        <f>IF('MESSAGE SSP1 SSP2'!J$31=0,1,'MESSAGE SSP1 SSP2'!J$31/'MESSAGE SSP1 SSP2'!J$29)*'MESSAGE SSP1 SSP2'!J26</f>
        <v>95.436455293181226</v>
      </c>
      <c r="K11">
        <f>IF('MESSAGE SSP1 SSP2'!K$31=0,1,'MESSAGE SSP1 SSP2'!K$31/'MESSAGE SSP1 SSP2'!K$29)*'MESSAGE SSP1 SSP2'!K26</f>
        <v>82.084719733811113</v>
      </c>
      <c r="L11">
        <f>IF('MESSAGE SSP1 SSP2'!L$31=0,1,'MESSAGE SSP1 SSP2'!L$31/'MESSAGE SSP1 SSP2'!L$29)*'MESSAGE SSP1 SSP2'!L26</f>
        <v>68.088677354709418</v>
      </c>
      <c r="M11">
        <f>IF('MESSAGE SSP1 SSP2'!M$31=0,1,'MESSAGE SSP1 SSP2'!M$31/'MESSAGE SSP1 SSP2'!M$29)*'MESSAGE SSP1 SSP2'!M26</f>
        <v>54.431405420508518</v>
      </c>
      <c r="N11">
        <f>IF('MESSAGE SSP1 SSP2'!N$31=0,1,'MESSAGE SSP1 SSP2'!N$31/'MESSAGE SSP1 SSP2'!N$29)*'MESSAGE SSP1 SSP2'!N26</f>
        <v>49.53846153846154</v>
      </c>
      <c r="O11">
        <f t="shared" si="1"/>
        <v>49.53846153846154</v>
      </c>
    </row>
    <row r="12" spans="1:15" x14ac:dyDescent="0.25">
      <c r="A12" s="120"/>
      <c r="B12" s="120" t="s">
        <v>109</v>
      </c>
      <c r="C12" s="120"/>
      <c r="D12">
        <f>IF('MESSAGE SSP1 SSP2'!D$31=0,1,'MESSAGE SSP1 SSP2'!D$31/'MESSAGE SSP1 SSP2'!D$29)*'MESSAGE SSP1 SSP2'!D27</f>
        <v>2442</v>
      </c>
      <c r="E12">
        <f>IF('MESSAGE SSP1 SSP2'!E$31=0,1,'MESSAGE SSP1 SSP2'!E$31/'MESSAGE SSP1 SSP2'!E$29)*'MESSAGE SSP1 SSP2'!E27</f>
        <v>1635</v>
      </c>
      <c r="F12">
        <f>IF('MESSAGE SSP1 SSP2'!F$31=0,1,'MESSAGE SSP1 SSP2'!F$31/'MESSAGE SSP1 SSP2'!F$29)*'MESSAGE SSP1 SSP2'!F27</f>
        <v>1065</v>
      </c>
      <c r="G12">
        <f>IF('MESSAGE SSP1 SSP2'!G$31=0,1,'MESSAGE SSP1 SSP2'!G$31/'MESSAGE SSP1 SSP2'!G$29)*'MESSAGE SSP1 SSP2'!G27</f>
        <v>497.4476439790576</v>
      </c>
      <c r="H12">
        <f>IF('MESSAGE SSP1 SSP2'!H$31=0,1,'MESSAGE SSP1 SSP2'!H$31/'MESSAGE SSP1 SSP2'!H$29)*'MESSAGE SSP1 SSP2'!H27</f>
        <v>151.63201865164172</v>
      </c>
      <c r="I12">
        <f>IF('MESSAGE SSP1 SSP2'!I$31=0,1,'MESSAGE SSP1 SSP2'!I$31/'MESSAGE SSP1 SSP2'!I$29)*'MESSAGE SSP1 SSP2'!I27</f>
        <v>121.9975155279503</v>
      </c>
      <c r="J12">
        <f>IF('MESSAGE SSP1 SSP2'!J$31=0,1,'MESSAGE SSP1 SSP2'!J$31/'MESSAGE SSP1 SSP2'!J$29)*'MESSAGE SSP1 SSP2'!J27</f>
        <v>101.27354736004246</v>
      </c>
      <c r="K12">
        <f>IF('MESSAGE SSP1 SSP2'!K$31=0,1,'MESSAGE SSP1 SSP2'!K$31/'MESSAGE SSP1 SSP2'!K$29)*'MESSAGE SSP1 SSP2'!K27</f>
        <v>85.435116457640135</v>
      </c>
      <c r="L12">
        <f>IF('MESSAGE SSP1 SSP2'!L$31=0,1,'MESSAGE SSP1 SSP2'!L$31/'MESSAGE SSP1 SSP2'!L$29)*'MESSAGE SSP1 SSP2'!L27</f>
        <v>70.210420841683373</v>
      </c>
      <c r="M12">
        <f>IF('MESSAGE SSP1 SSP2'!M$31=0,1,'MESSAGE SSP1 SSP2'!M$31/'MESSAGE SSP1 SSP2'!M$29)*'MESSAGE SSP1 SSP2'!M27</f>
        <v>54.938530315730645</v>
      </c>
      <c r="N12">
        <f>IF('MESSAGE SSP1 SSP2'!N$31=0,1,'MESSAGE SSP1 SSP2'!N$31/'MESSAGE SSP1 SSP2'!N$29)*'MESSAGE SSP1 SSP2'!N27</f>
        <v>50</v>
      </c>
      <c r="O12">
        <f t="shared" si="1"/>
        <v>50</v>
      </c>
    </row>
    <row r="13" spans="1:15" x14ac:dyDescent="0.25">
      <c r="A13" s="119" t="s">
        <v>129</v>
      </c>
      <c r="B13" s="119" t="s">
        <v>99</v>
      </c>
      <c r="C13" s="119"/>
      <c r="D13">
        <f>IF('MESSAGE SSP1 SSP2'!D$46=0,1,'MESSAGE SSP1 SSP2'!D$46/AVERAGE('MESSAGE SSP1 SSP2'!D$34:D$44))*'MESSAGE SSP1 SSP2'!D34</f>
        <v>697.52941176470586</v>
      </c>
      <c r="E13">
        <f>IF('MESSAGE SSP1 SSP2'!E$46=0,1,'MESSAGE SSP1 SSP2'!E$46/AVERAGE('MESSAGE SSP1 SSP2'!E$34:E$44))*'MESSAGE SSP1 SSP2'!E34</f>
        <v>696.04519774011294</v>
      </c>
      <c r="F13">
        <f>IF('MESSAGE SSP1 SSP2'!F$46=0,1,'MESSAGE SSP1 SSP2'!F$46/AVERAGE('MESSAGE SSP1 SSP2'!F$34:F$44))*'MESSAGE SSP1 SSP2'!F34</f>
        <v>298.76362669502788</v>
      </c>
      <c r="G13">
        <f>IF('MESSAGE SSP1 SSP2'!G$46=0,1,'MESSAGE SSP1 SSP2'!G$46/AVERAGE('MESSAGE SSP1 SSP2'!G$34:G$44))*'MESSAGE SSP1 SSP2'!G34</f>
        <v>149.54198473282443</v>
      </c>
      <c r="H13">
        <f>IF('MESSAGE SSP1 SSP2'!H$46=0,1,'MESSAGE SSP1 SSP2'!H$46/AVERAGE('MESSAGE SSP1 SSP2'!H$34:H$44))*'MESSAGE SSP1 SSP2'!H34</f>
        <v>99.756446991404019</v>
      </c>
      <c r="I13">
        <f>IF('MESSAGE SSP1 SSP2'!I$46=0,1,'MESSAGE SSP1 SSP2'!I$46/AVERAGE('MESSAGE SSP1 SSP2'!I$34:I$44))*'MESSAGE SSP1 SSP2'!I34</f>
        <v>74.857310112688438</v>
      </c>
      <c r="J13">
        <f>IF('MESSAGE SSP1 SSP2'!J$46=0,1,'MESSAGE SSP1 SSP2'!J$46/AVERAGE('MESSAGE SSP1 SSP2'!J$34:J$44))*'MESSAGE SSP1 SSP2'!J34</f>
        <v>49.933244325767681</v>
      </c>
      <c r="K13">
        <f>IF('MESSAGE SSP1 SSP2'!K$46=0,1,'MESSAGE SSP1 SSP2'!K$46/AVERAGE('MESSAGE SSP1 SSP2'!K$34:K$44))*'MESSAGE SSP1 SSP2'!K34</f>
        <v>49.962586052080212</v>
      </c>
      <c r="L13">
        <f>IF('MESSAGE SSP1 SSP2'!L$46=0,1,'MESSAGE SSP1 SSP2'!L$46/AVERAGE('MESSAGE SSP1 SSP2'!L$34:L$44))*'MESSAGE SSP1 SSP2'!L34</f>
        <v>49.969865903269543</v>
      </c>
      <c r="M13">
        <f>IF('MESSAGE SSP1 SSP2'!M$46=0,1,'MESSAGE SSP1 SSP2'!M$46/AVERAGE('MESSAGE SSP1 SSP2'!M$34:M$44))*'MESSAGE SSP1 SSP2'!M34</f>
        <v>49.977283053157656</v>
      </c>
      <c r="N13">
        <f>IF('MESSAGE SSP1 SSP2'!N$46=0,1,'MESSAGE SSP1 SSP2'!N$46/AVERAGE('MESSAGE SSP1 SSP2'!N$34:N$44))*'MESSAGE SSP1 SSP2'!N34</f>
        <v>50</v>
      </c>
      <c r="O13">
        <f t="shared" si="1"/>
        <v>50</v>
      </c>
    </row>
    <row r="14" spans="1:15" x14ac:dyDescent="0.25">
      <c r="A14" s="119"/>
      <c r="B14" s="119" t="s">
        <v>100</v>
      </c>
      <c r="C14" s="119"/>
      <c r="D14">
        <f>IF('MESSAGE SSP1 SSP2'!D$46=0,1,'MESSAGE SSP1 SSP2'!D$46/AVERAGE('MESSAGE SSP1 SSP2'!D$34:D$44))*'MESSAGE SSP1 SSP2'!D35</f>
        <v>697.52941176470586</v>
      </c>
      <c r="E14">
        <f>IF('MESSAGE SSP1 SSP2'!E$46=0,1,'MESSAGE SSP1 SSP2'!E$46/AVERAGE('MESSAGE SSP1 SSP2'!E$34:E$44))*'MESSAGE SSP1 SSP2'!E35</f>
        <v>696.04519774011294</v>
      </c>
      <c r="F14">
        <f>IF('MESSAGE SSP1 SSP2'!F$46=0,1,'MESSAGE SSP1 SSP2'!F$46/AVERAGE('MESSAGE SSP1 SSP2'!F$34:F$44))*'MESSAGE SSP1 SSP2'!F35</f>
        <v>298.76362669502788</v>
      </c>
      <c r="G14">
        <f>IF('MESSAGE SSP1 SSP2'!G$46=0,1,'MESSAGE SSP1 SSP2'!G$46/AVERAGE('MESSAGE SSP1 SSP2'!G$34:G$44))*'MESSAGE SSP1 SSP2'!G35</f>
        <v>149.54198473282443</v>
      </c>
      <c r="H14">
        <f>IF('MESSAGE SSP1 SSP2'!H$46=0,1,'MESSAGE SSP1 SSP2'!H$46/AVERAGE('MESSAGE SSP1 SSP2'!H$34:H$44))*'MESSAGE SSP1 SSP2'!H35</f>
        <v>99.756446991404019</v>
      </c>
      <c r="I14">
        <f>IF('MESSAGE SSP1 SSP2'!I$46=0,1,'MESSAGE SSP1 SSP2'!I$46/AVERAGE('MESSAGE SSP1 SSP2'!I$34:I$44))*'MESSAGE SSP1 SSP2'!I35</f>
        <v>74.857310112688438</v>
      </c>
      <c r="J14">
        <f>IF('MESSAGE SSP1 SSP2'!J$46=0,1,'MESSAGE SSP1 SSP2'!J$46/AVERAGE('MESSAGE SSP1 SSP2'!J$34:J$44))*'MESSAGE SSP1 SSP2'!J35</f>
        <v>49.933244325767681</v>
      </c>
      <c r="K14">
        <f>IF('MESSAGE SSP1 SSP2'!K$46=0,1,'MESSAGE SSP1 SSP2'!K$46/AVERAGE('MESSAGE SSP1 SSP2'!K$34:K$44))*'MESSAGE SSP1 SSP2'!K35</f>
        <v>49.962586052080212</v>
      </c>
      <c r="L14">
        <f>IF('MESSAGE SSP1 SSP2'!L$46=0,1,'MESSAGE SSP1 SSP2'!L$46/AVERAGE('MESSAGE SSP1 SSP2'!L$34:L$44))*'MESSAGE SSP1 SSP2'!L35</f>
        <v>49.969865903269543</v>
      </c>
      <c r="M14">
        <f>IF('MESSAGE SSP1 SSP2'!M$46=0,1,'MESSAGE SSP1 SSP2'!M$46/AVERAGE('MESSAGE SSP1 SSP2'!M$34:M$44))*'MESSAGE SSP1 SSP2'!M35</f>
        <v>49.977283053157656</v>
      </c>
      <c r="N14">
        <f>IF('MESSAGE SSP1 SSP2'!N$46=0,1,'MESSAGE SSP1 SSP2'!N$46/AVERAGE('MESSAGE SSP1 SSP2'!N$34:N$44))*'MESSAGE SSP1 SSP2'!N35</f>
        <v>50</v>
      </c>
      <c r="O14">
        <f>IF('MESSAGE SSP1 SSP2'!O$46=0,1,'MESSAGE SSP1 SSP2'!O$46/AVERAGE('MESSAGE SSP1 SSP2'!O$34:O$44))*'MESSAGE SSP1 SSP2'!O35</f>
        <v>50</v>
      </c>
    </row>
    <row r="15" spans="1:15" x14ac:dyDescent="0.25">
      <c r="A15" s="119"/>
      <c r="B15" s="119" t="s">
        <v>101</v>
      </c>
      <c r="C15" s="119"/>
      <c r="D15">
        <f>IF('MESSAGE SSP1 SSP2'!D$46=0,1,'MESSAGE SSP1 SSP2'!D$46/AVERAGE('MESSAGE SSP1 SSP2'!D$34:D$44))*'MESSAGE SSP1 SSP2'!D36</f>
        <v>697.52941176470586</v>
      </c>
      <c r="E15">
        <f>IF('MESSAGE SSP1 SSP2'!E$46=0,1,'MESSAGE SSP1 SSP2'!E$46/AVERAGE('MESSAGE SSP1 SSP2'!E$34:E$44))*'MESSAGE SSP1 SSP2'!E36</f>
        <v>696.04519774011294</v>
      </c>
      <c r="F15">
        <f>IF('MESSAGE SSP1 SSP2'!F$46=0,1,'MESSAGE SSP1 SSP2'!F$46/AVERAGE('MESSAGE SSP1 SSP2'!F$34:F$44))*'MESSAGE SSP1 SSP2'!F36</f>
        <v>298.76362669502788</v>
      </c>
      <c r="G15">
        <f>IF('MESSAGE SSP1 SSP2'!G$46=0,1,'MESSAGE SSP1 SSP2'!G$46/AVERAGE('MESSAGE SSP1 SSP2'!G$34:G$44))*'MESSAGE SSP1 SSP2'!G36</f>
        <v>149.54198473282443</v>
      </c>
      <c r="H15">
        <f>IF('MESSAGE SSP1 SSP2'!H$46=0,1,'MESSAGE SSP1 SSP2'!H$46/AVERAGE('MESSAGE SSP1 SSP2'!H$34:H$44))*'MESSAGE SSP1 SSP2'!H36</f>
        <v>99.756446991404019</v>
      </c>
      <c r="I15">
        <f>IF('MESSAGE SSP1 SSP2'!I$46=0,1,'MESSAGE SSP1 SSP2'!I$46/AVERAGE('MESSAGE SSP1 SSP2'!I$34:I$44))*'MESSAGE SSP1 SSP2'!I36</f>
        <v>74.857310112688438</v>
      </c>
      <c r="J15">
        <f>IF('MESSAGE SSP1 SSP2'!J$46=0,1,'MESSAGE SSP1 SSP2'!J$46/AVERAGE('MESSAGE SSP1 SSP2'!J$34:J$44))*'MESSAGE SSP1 SSP2'!J36</f>
        <v>49.933244325767681</v>
      </c>
      <c r="K15">
        <f>IF('MESSAGE SSP1 SSP2'!K$46=0,1,'MESSAGE SSP1 SSP2'!K$46/AVERAGE('MESSAGE SSP1 SSP2'!K$34:K$44))*'MESSAGE SSP1 SSP2'!K36</f>
        <v>49.962586052080212</v>
      </c>
      <c r="L15">
        <f>IF('MESSAGE SSP1 SSP2'!L$46=0,1,'MESSAGE SSP1 SSP2'!L$46/AVERAGE('MESSAGE SSP1 SSP2'!L$34:L$44))*'MESSAGE SSP1 SSP2'!L36</f>
        <v>49.969865903269543</v>
      </c>
      <c r="M15">
        <f>IF('MESSAGE SSP1 SSP2'!M$46=0,1,'MESSAGE SSP1 SSP2'!M$46/AVERAGE('MESSAGE SSP1 SSP2'!M$34:M$44))*'MESSAGE SSP1 SSP2'!M36</f>
        <v>49.977283053157656</v>
      </c>
      <c r="N15">
        <f>IF('MESSAGE SSP1 SSP2'!N$46=0,1,'MESSAGE SSP1 SSP2'!N$46/AVERAGE('MESSAGE SSP1 SSP2'!N$34:N$44))*'MESSAGE SSP1 SSP2'!N36</f>
        <v>50</v>
      </c>
      <c r="O15">
        <f>IF('MESSAGE SSP1 SSP2'!O$46=0,1,'MESSAGE SSP1 SSP2'!O$46/AVERAGE('MESSAGE SSP1 SSP2'!O$34:O$44))*'MESSAGE SSP1 SSP2'!O36</f>
        <v>50</v>
      </c>
    </row>
    <row r="16" spans="1:15" x14ac:dyDescent="0.25">
      <c r="A16" s="119"/>
      <c r="B16" s="119" t="s">
        <v>102</v>
      </c>
      <c r="C16" s="119"/>
      <c r="D16">
        <f>IF('MESSAGE SSP1 SSP2'!D$46=0,1,'MESSAGE SSP1 SSP2'!D$46/AVERAGE('MESSAGE SSP1 SSP2'!D$34:D$44))*'MESSAGE SSP1 SSP2'!D37</f>
        <v>697.52941176470586</v>
      </c>
      <c r="E16">
        <f>IF('MESSAGE SSP1 SSP2'!E$46=0,1,'MESSAGE SSP1 SSP2'!E$46/AVERAGE('MESSAGE SSP1 SSP2'!E$34:E$44))*'MESSAGE SSP1 SSP2'!E37</f>
        <v>696.04519774011294</v>
      </c>
      <c r="F16">
        <f>IF('MESSAGE SSP1 SSP2'!F$46=0,1,'MESSAGE SSP1 SSP2'!F$46/AVERAGE('MESSAGE SSP1 SSP2'!F$34:F$44))*'MESSAGE SSP1 SSP2'!F37</f>
        <v>298.76362669502788</v>
      </c>
      <c r="G16">
        <f>IF('MESSAGE SSP1 SSP2'!G$46=0,1,'MESSAGE SSP1 SSP2'!G$46/AVERAGE('MESSAGE SSP1 SSP2'!G$34:G$44))*'MESSAGE SSP1 SSP2'!G37</f>
        <v>149.54198473282443</v>
      </c>
      <c r="H16">
        <f>IF('MESSAGE SSP1 SSP2'!H$46=0,1,'MESSAGE SSP1 SSP2'!H$46/AVERAGE('MESSAGE SSP1 SSP2'!H$34:H$44))*'MESSAGE SSP1 SSP2'!H37</f>
        <v>99.756446991404019</v>
      </c>
      <c r="I16">
        <f>IF('MESSAGE SSP1 SSP2'!I$46=0,1,'MESSAGE SSP1 SSP2'!I$46/AVERAGE('MESSAGE SSP1 SSP2'!I$34:I$44))*'MESSAGE SSP1 SSP2'!I37</f>
        <v>74.857310112688438</v>
      </c>
      <c r="J16">
        <f>IF('MESSAGE SSP1 SSP2'!J$46=0,1,'MESSAGE SSP1 SSP2'!J$46/AVERAGE('MESSAGE SSP1 SSP2'!J$34:J$44))*'MESSAGE SSP1 SSP2'!J37</f>
        <v>49.933244325767681</v>
      </c>
      <c r="K16">
        <f>IF('MESSAGE SSP1 SSP2'!K$46=0,1,'MESSAGE SSP1 SSP2'!K$46/AVERAGE('MESSAGE SSP1 SSP2'!K$34:K$44))*'MESSAGE SSP1 SSP2'!K37</f>
        <v>49.962586052080212</v>
      </c>
      <c r="L16">
        <f>IF('MESSAGE SSP1 SSP2'!L$46=0,1,'MESSAGE SSP1 SSP2'!L$46/AVERAGE('MESSAGE SSP1 SSP2'!L$34:L$44))*'MESSAGE SSP1 SSP2'!L37</f>
        <v>49.969865903269543</v>
      </c>
      <c r="M16">
        <f>IF('MESSAGE SSP1 SSP2'!M$46=0,1,'MESSAGE SSP1 SSP2'!M$46/AVERAGE('MESSAGE SSP1 SSP2'!M$34:M$44))*'MESSAGE SSP1 SSP2'!M37</f>
        <v>49.977283053157656</v>
      </c>
      <c r="N16">
        <f>IF('MESSAGE SSP1 SSP2'!N$46=0,1,'MESSAGE SSP1 SSP2'!N$46/AVERAGE('MESSAGE SSP1 SSP2'!N$34:N$44))*'MESSAGE SSP1 SSP2'!N37</f>
        <v>50</v>
      </c>
      <c r="O16">
        <f>IF('MESSAGE SSP1 SSP2'!O$46=0,1,'MESSAGE SSP1 SSP2'!O$46/AVERAGE('MESSAGE SSP1 SSP2'!O$34:O$44))*'MESSAGE SSP1 SSP2'!O37</f>
        <v>50</v>
      </c>
    </row>
    <row r="17" spans="1:15" x14ac:dyDescent="0.25">
      <c r="A17" s="119"/>
      <c r="B17" s="119" t="s">
        <v>103</v>
      </c>
      <c r="C17" s="119"/>
      <c r="D17">
        <f>IF('MESSAGE SSP1 SSP2'!D$46=0,1,'MESSAGE SSP1 SSP2'!D$46/AVERAGE('MESSAGE SSP1 SSP2'!D$34:D$44))*'MESSAGE SSP1 SSP2'!D38</f>
        <v>697.52941176470586</v>
      </c>
      <c r="E17">
        <f>IF('MESSAGE SSP1 SSP2'!E$46=0,1,'MESSAGE SSP1 SSP2'!E$46/AVERAGE('MESSAGE SSP1 SSP2'!E$34:E$44))*'MESSAGE SSP1 SSP2'!E38</f>
        <v>696.04519774011294</v>
      </c>
      <c r="F17">
        <f>IF('MESSAGE SSP1 SSP2'!F$46=0,1,'MESSAGE SSP1 SSP2'!F$46/AVERAGE('MESSAGE SSP1 SSP2'!F$34:F$44))*'MESSAGE SSP1 SSP2'!F38</f>
        <v>298.76362669502788</v>
      </c>
      <c r="G17">
        <f>IF('MESSAGE SSP1 SSP2'!G$46=0,1,'MESSAGE SSP1 SSP2'!G$46/AVERAGE('MESSAGE SSP1 SSP2'!G$34:G$44))*'MESSAGE SSP1 SSP2'!G38</f>
        <v>149.54198473282443</v>
      </c>
      <c r="H17">
        <f>IF('MESSAGE SSP1 SSP2'!H$46=0,1,'MESSAGE SSP1 SSP2'!H$46/AVERAGE('MESSAGE SSP1 SSP2'!H$34:H$44))*'MESSAGE SSP1 SSP2'!H38</f>
        <v>99.756446991404019</v>
      </c>
      <c r="I17">
        <f>IF('MESSAGE SSP1 SSP2'!I$46=0,1,'MESSAGE SSP1 SSP2'!I$46/AVERAGE('MESSAGE SSP1 SSP2'!I$34:I$44))*'MESSAGE SSP1 SSP2'!I38</f>
        <v>74.857310112688438</v>
      </c>
      <c r="J17">
        <f>IF('MESSAGE SSP1 SSP2'!J$46=0,1,'MESSAGE SSP1 SSP2'!J$46/AVERAGE('MESSAGE SSP1 SSP2'!J$34:J$44))*'MESSAGE SSP1 SSP2'!J38</f>
        <v>49.933244325767681</v>
      </c>
      <c r="K17">
        <f>IF('MESSAGE SSP1 SSP2'!K$46=0,1,'MESSAGE SSP1 SSP2'!K$46/AVERAGE('MESSAGE SSP1 SSP2'!K$34:K$44))*'MESSAGE SSP1 SSP2'!K38</f>
        <v>49.962586052080212</v>
      </c>
      <c r="L17">
        <f>IF('MESSAGE SSP1 SSP2'!L$46=0,1,'MESSAGE SSP1 SSP2'!L$46/AVERAGE('MESSAGE SSP1 SSP2'!L$34:L$44))*'MESSAGE SSP1 SSP2'!L38</f>
        <v>49.969865903269543</v>
      </c>
      <c r="M17">
        <f>IF('MESSAGE SSP1 SSP2'!M$46=0,1,'MESSAGE SSP1 SSP2'!M$46/AVERAGE('MESSAGE SSP1 SSP2'!M$34:M$44))*'MESSAGE SSP1 SSP2'!M38</f>
        <v>49.977283053157656</v>
      </c>
      <c r="N17">
        <f>IF('MESSAGE SSP1 SSP2'!N$46=0,1,'MESSAGE SSP1 SSP2'!N$46/AVERAGE('MESSAGE SSP1 SSP2'!N$34:N$44))*'MESSAGE SSP1 SSP2'!N38</f>
        <v>50</v>
      </c>
      <c r="O17">
        <f>IF('MESSAGE SSP1 SSP2'!O$46=0,1,'MESSAGE SSP1 SSP2'!O$46/AVERAGE('MESSAGE SSP1 SSP2'!O$34:O$44))*'MESSAGE SSP1 SSP2'!O38</f>
        <v>50</v>
      </c>
    </row>
    <row r="18" spans="1:15" x14ac:dyDescent="0.25">
      <c r="A18" s="119"/>
      <c r="B18" s="119" t="s">
        <v>104</v>
      </c>
      <c r="C18" s="119"/>
      <c r="D18">
        <f>IF('MESSAGE SSP1 SSP2'!D$46=0,1,'MESSAGE SSP1 SSP2'!D$46/AVERAGE('MESSAGE SSP1 SSP2'!D$34:D$44))*'MESSAGE SSP1 SSP2'!D39</f>
        <v>697.52941176470586</v>
      </c>
      <c r="E18">
        <f>IF('MESSAGE SSP1 SSP2'!E$46=0,1,'MESSAGE SSP1 SSP2'!E$46/AVERAGE('MESSAGE SSP1 SSP2'!E$34:E$44))*'MESSAGE SSP1 SSP2'!E39</f>
        <v>696.04519774011294</v>
      </c>
      <c r="F18">
        <f>IF('MESSAGE SSP1 SSP2'!F$46=0,1,'MESSAGE SSP1 SSP2'!F$46/AVERAGE('MESSAGE SSP1 SSP2'!F$34:F$44))*'MESSAGE SSP1 SSP2'!F39</f>
        <v>298.76362669502788</v>
      </c>
      <c r="G18">
        <f>IF('MESSAGE SSP1 SSP2'!G$46=0,1,'MESSAGE SSP1 SSP2'!G$46/AVERAGE('MESSAGE SSP1 SSP2'!G$34:G$44))*'MESSAGE SSP1 SSP2'!G39</f>
        <v>149.54198473282443</v>
      </c>
      <c r="H18">
        <f>IF('MESSAGE SSP1 SSP2'!H$46=0,1,'MESSAGE SSP1 SSP2'!H$46/AVERAGE('MESSAGE SSP1 SSP2'!H$34:H$44))*'MESSAGE SSP1 SSP2'!H39</f>
        <v>99.756446991404019</v>
      </c>
      <c r="I18">
        <f>IF('MESSAGE SSP1 SSP2'!I$46=0,1,'MESSAGE SSP1 SSP2'!I$46/AVERAGE('MESSAGE SSP1 SSP2'!I$34:I$44))*'MESSAGE SSP1 SSP2'!I39</f>
        <v>74.857310112688438</v>
      </c>
      <c r="J18">
        <f>IF('MESSAGE SSP1 SSP2'!J$46=0,1,'MESSAGE SSP1 SSP2'!J$46/AVERAGE('MESSAGE SSP1 SSP2'!J$34:J$44))*'MESSAGE SSP1 SSP2'!J39</f>
        <v>49.933244325767681</v>
      </c>
      <c r="K18">
        <f>IF('MESSAGE SSP1 SSP2'!K$46=0,1,'MESSAGE SSP1 SSP2'!K$46/AVERAGE('MESSAGE SSP1 SSP2'!K$34:K$44))*'MESSAGE SSP1 SSP2'!K39</f>
        <v>49.962586052080212</v>
      </c>
      <c r="L18">
        <f>IF('MESSAGE SSP1 SSP2'!L$46=0,1,'MESSAGE SSP1 SSP2'!L$46/AVERAGE('MESSAGE SSP1 SSP2'!L$34:L$44))*'MESSAGE SSP1 SSP2'!L39</f>
        <v>49.969865903269543</v>
      </c>
      <c r="M18">
        <f>IF('MESSAGE SSP1 SSP2'!M$46=0,1,'MESSAGE SSP1 SSP2'!M$46/AVERAGE('MESSAGE SSP1 SSP2'!M$34:M$44))*'MESSAGE SSP1 SSP2'!M39</f>
        <v>49.977283053157656</v>
      </c>
      <c r="N18">
        <f>IF('MESSAGE SSP1 SSP2'!N$46=0,1,'MESSAGE SSP1 SSP2'!N$46/AVERAGE('MESSAGE SSP1 SSP2'!N$34:N$44))*'MESSAGE SSP1 SSP2'!N39</f>
        <v>50</v>
      </c>
      <c r="O18">
        <f>IF('MESSAGE SSP1 SSP2'!O$46=0,1,'MESSAGE SSP1 SSP2'!O$46/AVERAGE('MESSAGE SSP1 SSP2'!O$34:O$44))*'MESSAGE SSP1 SSP2'!O39</f>
        <v>50</v>
      </c>
    </row>
    <row r="19" spans="1:15" x14ac:dyDescent="0.25">
      <c r="A19" s="119"/>
      <c r="B19" s="119" t="s">
        <v>105</v>
      </c>
      <c r="C19" s="119"/>
      <c r="D19">
        <f>IF('MESSAGE SSP1 SSP2'!D$46=0,1,'MESSAGE SSP1 SSP2'!D$46/AVERAGE('MESSAGE SSP1 SSP2'!D$34:D$44))*'MESSAGE SSP1 SSP2'!D40</f>
        <v>724.70588235294122</v>
      </c>
      <c r="E19">
        <f>IF('MESSAGE SSP1 SSP2'!E$46=0,1,'MESSAGE SSP1 SSP2'!E$46/AVERAGE('MESSAGE SSP1 SSP2'!E$34:E$44))*'MESSAGE SSP1 SSP2'!E40</f>
        <v>739.54802259887003</v>
      </c>
      <c r="F19">
        <f>IF('MESSAGE SSP1 SSP2'!F$46=0,1,'MESSAGE SSP1 SSP2'!F$46/AVERAGE('MESSAGE SSP1 SSP2'!F$34:F$44))*'MESSAGE SSP1 SSP2'!F40</f>
        <v>312.36373304972079</v>
      </c>
      <c r="G19">
        <f>IF('MESSAGE SSP1 SSP2'!G$46=0,1,'MESSAGE SSP1 SSP2'!G$46/AVERAGE('MESSAGE SSP1 SSP2'!G$34:G$44))*'MESSAGE SSP1 SSP2'!G40</f>
        <v>154.58015267175571</v>
      </c>
      <c r="H19">
        <f>IF('MESSAGE SSP1 SSP2'!H$46=0,1,'MESSAGE SSP1 SSP2'!H$46/AVERAGE('MESSAGE SSP1 SSP2'!H$34:H$44))*'MESSAGE SSP1 SSP2'!H40</f>
        <v>102.4355300859599</v>
      </c>
      <c r="I19">
        <f>IF('MESSAGE SSP1 SSP2'!I$46=0,1,'MESSAGE SSP1 SSP2'!I$46/AVERAGE('MESSAGE SSP1 SSP2'!I$34:I$44))*'MESSAGE SSP1 SSP2'!I40</f>
        <v>76.426898873115775</v>
      </c>
      <c r="J19">
        <f>IF('MESSAGE SSP1 SSP2'!J$46=0,1,'MESSAGE SSP1 SSP2'!J$46/AVERAGE('MESSAGE SSP1 SSP2'!J$34:J$44))*'MESSAGE SSP1 SSP2'!J40</f>
        <v>50.667556742323093</v>
      </c>
      <c r="K19">
        <f>IF('MESSAGE SSP1 SSP2'!K$46=0,1,'MESSAGE SSP1 SSP2'!K$46/AVERAGE('MESSAGE SSP1 SSP2'!K$34:K$44))*'MESSAGE SSP1 SSP2'!K40</f>
        <v>50.374139479197844</v>
      </c>
      <c r="L19">
        <f>IF('MESSAGE SSP1 SSP2'!L$46=0,1,'MESSAGE SSP1 SSP2'!L$46/AVERAGE('MESSAGE SSP1 SSP2'!L$34:L$44))*'MESSAGE SSP1 SSP2'!L40</f>
        <v>50.301340967304498</v>
      </c>
      <c r="M19">
        <f>IF('MESSAGE SSP1 SSP2'!M$46=0,1,'MESSAGE SSP1 SSP2'!M$46/AVERAGE('MESSAGE SSP1 SSP2'!M$34:M$44))*'MESSAGE SSP1 SSP2'!M40</f>
        <v>50.227169468423448</v>
      </c>
      <c r="N19">
        <f>IF('MESSAGE SSP1 SSP2'!N$46=0,1,'MESSAGE SSP1 SSP2'!N$46/AVERAGE('MESSAGE SSP1 SSP2'!N$34:N$44))*'MESSAGE SSP1 SSP2'!N40</f>
        <v>50</v>
      </c>
      <c r="O19">
        <f>IF('MESSAGE SSP1 SSP2'!O$46=0,1,'MESSAGE SSP1 SSP2'!O$46/AVERAGE('MESSAGE SSP1 SSP2'!O$34:O$44))*'MESSAGE SSP1 SSP2'!O40</f>
        <v>50</v>
      </c>
    </row>
    <row r="20" spans="1:15" x14ac:dyDescent="0.25">
      <c r="A20" s="119"/>
      <c r="B20" s="119" t="s">
        <v>106</v>
      </c>
      <c r="C20" s="119"/>
      <c r="D20">
        <f>IF('MESSAGE SSP1 SSP2'!D$46=0,1,'MESSAGE SSP1 SSP2'!D$46/AVERAGE('MESSAGE SSP1 SSP2'!D$34:D$44))*'MESSAGE SSP1 SSP2'!D41</f>
        <v>697.52941176470586</v>
      </c>
      <c r="E20">
        <f>IF('MESSAGE SSP1 SSP2'!E$46=0,1,'MESSAGE SSP1 SSP2'!E$46/AVERAGE('MESSAGE SSP1 SSP2'!E$34:E$44))*'MESSAGE SSP1 SSP2'!E41</f>
        <v>696.04519774011294</v>
      </c>
      <c r="F20">
        <f>IF('MESSAGE SSP1 SSP2'!F$46=0,1,'MESSAGE SSP1 SSP2'!F$46/AVERAGE('MESSAGE SSP1 SSP2'!F$34:F$44))*'MESSAGE SSP1 SSP2'!F41</f>
        <v>298.76362669502788</v>
      </c>
      <c r="G20">
        <f>IF('MESSAGE SSP1 SSP2'!G$46=0,1,'MESSAGE SSP1 SSP2'!G$46/AVERAGE('MESSAGE SSP1 SSP2'!G$34:G$44))*'MESSAGE SSP1 SSP2'!G41</f>
        <v>149.54198473282443</v>
      </c>
      <c r="H20">
        <f>IF('MESSAGE SSP1 SSP2'!H$46=0,1,'MESSAGE SSP1 SSP2'!H$46/AVERAGE('MESSAGE SSP1 SSP2'!H$34:H$44))*'MESSAGE SSP1 SSP2'!H41</f>
        <v>99.756446991404019</v>
      </c>
      <c r="I20">
        <f>IF('MESSAGE SSP1 SSP2'!I$46=0,1,'MESSAGE SSP1 SSP2'!I$46/AVERAGE('MESSAGE SSP1 SSP2'!I$34:I$44))*'MESSAGE SSP1 SSP2'!I41</f>
        <v>74.857310112688438</v>
      </c>
      <c r="J20">
        <f>IF('MESSAGE SSP1 SSP2'!J$46=0,1,'MESSAGE SSP1 SSP2'!J$46/AVERAGE('MESSAGE SSP1 SSP2'!J$34:J$44))*'MESSAGE SSP1 SSP2'!J41</f>
        <v>49.933244325767681</v>
      </c>
      <c r="K20">
        <f>IF('MESSAGE SSP1 SSP2'!K$46=0,1,'MESSAGE SSP1 SSP2'!K$46/AVERAGE('MESSAGE SSP1 SSP2'!K$34:K$44))*'MESSAGE SSP1 SSP2'!K41</f>
        <v>49.962586052080212</v>
      </c>
      <c r="L20">
        <f>IF('MESSAGE SSP1 SSP2'!L$46=0,1,'MESSAGE SSP1 SSP2'!L$46/AVERAGE('MESSAGE SSP1 SSP2'!L$34:L$44))*'MESSAGE SSP1 SSP2'!L41</f>
        <v>49.969865903269543</v>
      </c>
      <c r="M20">
        <f>IF('MESSAGE SSP1 SSP2'!M$46=0,1,'MESSAGE SSP1 SSP2'!M$46/AVERAGE('MESSAGE SSP1 SSP2'!M$34:M$44))*'MESSAGE SSP1 SSP2'!M41</f>
        <v>49.977283053157656</v>
      </c>
      <c r="N20">
        <f>IF('MESSAGE SSP1 SSP2'!N$46=0,1,'MESSAGE SSP1 SSP2'!N$46/AVERAGE('MESSAGE SSP1 SSP2'!N$34:N$44))*'MESSAGE SSP1 SSP2'!N41</f>
        <v>50</v>
      </c>
      <c r="O20">
        <f>IF('MESSAGE SSP1 SSP2'!O$46=0,1,'MESSAGE SSP1 SSP2'!O$46/AVERAGE('MESSAGE SSP1 SSP2'!O$34:O$44))*'MESSAGE SSP1 SSP2'!O41</f>
        <v>50</v>
      </c>
    </row>
    <row r="21" spans="1:15" x14ac:dyDescent="0.25">
      <c r="A21" s="119"/>
      <c r="B21" s="119" t="s">
        <v>107</v>
      </c>
      <c r="C21" s="119"/>
      <c r="D21">
        <f>IF('MESSAGE SSP1 SSP2'!D$46=0,1,'MESSAGE SSP1 SSP2'!D$46/AVERAGE('MESSAGE SSP1 SSP2'!D$34:D$44))*'MESSAGE SSP1 SSP2'!D42</f>
        <v>697.52941176470586</v>
      </c>
      <c r="E21">
        <f>IF('MESSAGE SSP1 SSP2'!E$46=0,1,'MESSAGE SSP1 SSP2'!E$46/AVERAGE('MESSAGE SSP1 SSP2'!E$34:E$44))*'MESSAGE SSP1 SSP2'!E42</f>
        <v>696.04519774011294</v>
      </c>
      <c r="F21">
        <f>IF('MESSAGE SSP1 SSP2'!F$46=0,1,'MESSAGE SSP1 SSP2'!F$46/AVERAGE('MESSAGE SSP1 SSP2'!F$34:F$44))*'MESSAGE SSP1 SSP2'!F42</f>
        <v>298.76362669502788</v>
      </c>
      <c r="G21">
        <f>IF('MESSAGE SSP1 SSP2'!G$46=0,1,'MESSAGE SSP1 SSP2'!G$46/AVERAGE('MESSAGE SSP1 SSP2'!G$34:G$44))*'MESSAGE SSP1 SSP2'!G42</f>
        <v>149.54198473282443</v>
      </c>
      <c r="H21">
        <f>IF('MESSAGE SSP1 SSP2'!H$46=0,1,'MESSAGE SSP1 SSP2'!H$46/AVERAGE('MESSAGE SSP1 SSP2'!H$34:H$44))*'MESSAGE SSP1 SSP2'!H42</f>
        <v>99.756446991404019</v>
      </c>
      <c r="I21">
        <f>IF('MESSAGE SSP1 SSP2'!I$46=0,1,'MESSAGE SSP1 SSP2'!I$46/AVERAGE('MESSAGE SSP1 SSP2'!I$34:I$44))*'MESSAGE SSP1 SSP2'!I42</f>
        <v>74.857310112688438</v>
      </c>
      <c r="J21">
        <f>IF('MESSAGE SSP1 SSP2'!J$46=0,1,'MESSAGE SSP1 SSP2'!J$46/AVERAGE('MESSAGE SSP1 SSP2'!J$34:J$44))*'MESSAGE SSP1 SSP2'!J42</f>
        <v>49.933244325767681</v>
      </c>
      <c r="K21">
        <f>IF('MESSAGE SSP1 SSP2'!K$46=0,1,'MESSAGE SSP1 SSP2'!K$46/AVERAGE('MESSAGE SSP1 SSP2'!K$34:K$44))*'MESSAGE SSP1 SSP2'!K42</f>
        <v>49.962586052080212</v>
      </c>
      <c r="L21">
        <f>IF('MESSAGE SSP1 SSP2'!L$46=0,1,'MESSAGE SSP1 SSP2'!L$46/AVERAGE('MESSAGE SSP1 SSP2'!L$34:L$44))*'MESSAGE SSP1 SSP2'!L42</f>
        <v>49.969865903269543</v>
      </c>
      <c r="M21">
        <f>IF('MESSAGE SSP1 SSP2'!M$46=0,1,'MESSAGE SSP1 SSP2'!M$46/AVERAGE('MESSAGE SSP1 SSP2'!M$34:M$44))*'MESSAGE SSP1 SSP2'!M42</f>
        <v>49.977283053157656</v>
      </c>
      <c r="N21">
        <f>IF('MESSAGE SSP1 SSP2'!N$46=0,1,'MESSAGE SSP1 SSP2'!N$46/AVERAGE('MESSAGE SSP1 SSP2'!N$34:N$44))*'MESSAGE SSP1 SSP2'!N42</f>
        <v>50</v>
      </c>
      <c r="O21">
        <f>IF('MESSAGE SSP1 SSP2'!O$46=0,1,'MESSAGE SSP1 SSP2'!O$46/AVERAGE('MESSAGE SSP1 SSP2'!O$34:O$44))*'MESSAGE SSP1 SSP2'!O42</f>
        <v>50</v>
      </c>
    </row>
    <row r="22" spans="1:15" x14ac:dyDescent="0.25">
      <c r="A22" s="119"/>
      <c r="B22" s="119" t="s">
        <v>108</v>
      </c>
      <c r="C22" s="119"/>
      <c r="D22">
        <f>IF('MESSAGE SSP1 SSP2'!D$46=0,1,'MESSAGE SSP1 SSP2'!D$46/AVERAGE('MESSAGE SSP1 SSP2'!D$34:D$44))*'MESSAGE SSP1 SSP2'!D43</f>
        <v>697.52941176470586</v>
      </c>
      <c r="E22">
        <f>IF('MESSAGE SSP1 SSP2'!E$46=0,1,'MESSAGE SSP1 SSP2'!E$46/AVERAGE('MESSAGE SSP1 SSP2'!E$34:E$44))*'MESSAGE SSP1 SSP2'!E43</f>
        <v>696.04519774011294</v>
      </c>
      <c r="F22">
        <f>IF('MESSAGE SSP1 SSP2'!F$46=0,1,'MESSAGE SSP1 SSP2'!F$46/AVERAGE('MESSAGE SSP1 SSP2'!F$34:F$44))*'MESSAGE SSP1 SSP2'!F43</f>
        <v>298.76362669502788</v>
      </c>
      <c r="G22">
        <f>IF('MESSAGE SSP1 SSP2'!G$46=0,1,'MESSAGE SSP1 SSP2'!G$46/AVERAGE('MESSAGE SSP1 SSP2'!G$34:G$44))*'MESSAGE SSP1 SSP2'!G43</f>
        <v>149.54198473282443</v>
      </c>
      <c r="H22">
        <f>IF('MESSAGE SSP1 SSP2'!H$46=0,1,'MESSAGE SSP1 SSP2'!H$46/AVERAGE('MESSAGE SSP1 SSP2'!H$34:H$44))*'MESSAGE SSP1 SSP2'!H43</f>
        <v>99.756446991404019</v>
      </c>
      <c r="I22">
        <f>IF('MESSAGE SSP1 SSP2'!I$46=0,1,'MESSAGE SSP1 SSP2'!I$46/AVERAGE('MESSAGE SSP1 SSP2'!I$34:I$44))*'MESSAGE SSP1 SSP2'!I43</f>
        <v>74.857310112688438</v>
      </c>
      <c r="J22">
        <f>IF('MESSAGE SSP1 SSP2'!J$46=0,1,'MESSAGE SSP1 SSP2'!J$46/AVERAGE('MESSAGE SSP1 SSP2'!J$34:J$44))*'MESSAGE SSP1 SSP2'!J43</f>
        <v>49.933244325767681</v>
      </c>
      <c r="K22">
        <f>IF('MESSAGE SSP1 SSP2'!K$46=0,1,'MESSAGE SSP1 SSP2'!K$46/AVERAGE('MESSAGE SSP1 SSP2'!K$34:K$44))*'MESSAGE SSP1 SSP2'!K43</f>
        <v>49.962586052080212</v>
      </c>
      <c r="L22">
        <f>IF('MESSAGE SSP1 SSP2'!L$46=0,1,'MESSAGE SSP1 SSP2'!L$46/AVERAGE('MESSAGE SSP1 SSP2'!L$34:L$44))*'MESSAGE SSP1 SSP2'!L43</f>
        <v>49.969865903269543</v>
      </c>
      <c r="M22">
        <f>IF('MESSAGE SSP1 SSP2'!M$46=0,1,'MESSAGE SSP1 SSP2'!M$46/AVERAGE('MESSAGE SSP1 SSP2'!M$34:M$44))*'MESSAGE SSP1 SSP2'!M43</f>
        <v>49.977283053157656</v>
      </c>
      <c r="N22">
        <f>IF('MESSAGE SSP1 SSP2'!N$46=0,1,'MESSAGE SSP1 SSP2'!N$46/AVERAGE('MESSAGE SSP1 SSP2'!N$34:N$44))*'MESSAGE SSP1 SSP2'!N43</f>
        <v>50</v>
      </c>
      <c r="O22">
        <f>IF('MESSAGE SSP1 SSP2'!O$46=0,1,'MESSAGE SSP1 SSP2'!O$46/AVERAGE('MESSAGE SSP1 SSP2'!O$34:O$44))*'MESSAGE SSP1 SSP2'!O43</f>
        <v>50</v>
      </c>
    </row>
    <row r="23" spans="1:15" x14ac:dyDescent="0.25">
      <c r="A23" s="119"/>
      <c r="B23" s="119" t="s">
        <v>109</v>
      </c>
      <c r="C23" s="119"/>
      <c r="D23">
        <f>IF('MESSAGE SSP1 SSP2'!D$46=0,1,'MESSAGE SSP1 SSP2'!D$46/AVERAGE('MESSAGE SSP1 SSP2'!D$34:D$44))*'MESSAGE SSP1 SSP2'!D44</f>
        <v>697.52941176470586</v>
      </c>
      <c r="E23">
        <f>IF('MESSAGE SSP1 SSP2'!E$46=0,1,'MESSAGE SSP1 SSP2'!E$46/AVERAGE('MESSAGE SSP1 SSP2'!E$34:E$44))*'MESSAGE SSP1 SSP2'!E44</f>
        <v>696.04519774011294</v>
      </c>
      <c r="F23">
        <f>IF('MESSAGE SSP1 SSP2'!F$46=0,1,'MESSAGE SSP1 SSP2'!F$46/AVERAGE('MESSAGE SSP1 SSP2'!F$34:F$44))*'MESSAGE SSP1 SSP2'!F44</f>
        <v>298.76362669502788</v>
      </c>
      <c r="G23">
        <f>IF('MESSAGE SSP1 SSP2'!G$46=0,1,'MESSAGE SSP1 SSP2'!G$46/AVERAGE('MESSAGE SSP1 SSP2'!G$34:G$44))*'MESSAGE SSP1 SSP2'!G44</f>
        <v>149.54198473282443</v>
      </c>
      <c r="H23">
        <f>IF('MESSAGE SSP1 SSP2'!H$46=0,1,'MESSAGE SSP1 SSP2'!H$46/AVERAGE('MESSAGE SSP1 SSP2'!H$34:H$44))*'MESSAGE SSP1 SSP2'!H44</f>
        <v>99.756446991404019</v>
      </c>
      <c r="I23">
        <f>IF('MESSAGE SSP1 SSP2'!I$46=0,1,'MESSAGE SSP1 SSP2'!I$46/AVERAGE('MESSAGE SSP1 SSP2'!I$34:I$44))*'MESSAGE SSP1 SSP2'!I44</f>
        <v>74.857310112688438</v>
      </c>
      <c r="J23">
        <f>IF('MESSAGE SSP1 SSP2'!J$46=0,1,'MESSAGE SSP1 SSP2'!J$46/AVERAGE('MESSAGE SSP1 SSP2'!J$34:J$44))*'MESSAGE SSP1 SSP2'!J44</f>
        <v>49.933244325767681</v>
      </c>
      <c r="K23">
        <f>IF('MESSAGE SSP1 SSP2'!K$46=0,1,'MESSAGE SSP1 SSP2'!K$46/AVERAGE('MESSAGE SSP1 SSP2'!K$34:K$44))*'MESSAGE SSP1 SSP2'!K44</f>
        <v>49.962586052080212</v>
      </c>
      <c r="L23">
        <f>IF('MESSAGE SSP1 SSP2'!L$46=0,1,'MESSAGE SSP1 SSP2'!L$46/AVERAGE('MESSAGE SSP1 SSP2'!L$34:L$44))*'MESSAGE SSP1 SSP2'!L44</f>
        <v>49.969865903269543</v>
      </c>
      <c r="M23">
        <f>IF('MESSAGE SSP1 SSP2'!M$46=0,1,'MESSAGE SSP1 SSP2'!M$46/AVERAGE('MESSAGE SSP1 SSP2'!M$34:M$44))*'MESSAGE SSP1 SSP2'!M44</f>
        <v>49.977283053157656</v>
      </c>
      <c r="N23">
        <f>IF('MESSAGE SSP1 SSP2'!N$46=0,1,'MESSAGE SSP1 SSP2'!N$46/AVERAGE('MESSAGE SSP1 SSP2'!N$34:N$44))*'MESSAGE SSP1 SSP2'!N44</f>
        <v>50</v>
      </c>
      <c r="O23">
        <f>IF('MESSAGE SSP1 SSP2'!O$46=0,1,'MESSAGE SSP1 SSP2'!O$46/AVERAGE('MESSAGE SSP1 SSP2'!O$34:O$44))*'MESSAGE SSP1 SSP2'!O44</f>
        <v>50</v>
      </c>
    </row>
    <row r="24" spans="1:15" x14ac:dyDescent="0.25">
      <c r="A24" s="119" t="s">
        <v>128</v>
      </c>
      <c r="B24" s="119" t="s">
        <v>99</v>
      </c>
      <c r="C24" s="119"/>
      <c r="D24" t="str">
        <f>IFERROR(IF('MESSAGE SSP1 SSP2'!D$82=0,1,'MESSAGE SSP1 SSP2'!D$82/AVERAGE('MESSAGE SSP1 SSP2'!D$70:D$80))*'MESSAGE SSP1 SSP2'!D70,"")</f>
        <v/>
      </c>
      <c r="E24">
        <f>IFERROR(IF('MESSAGE SSP1 SSP2'!E$82=0,1,'MESSAGE SSP1 SSP2'!E$82/AVERAGE('MESSAGE SSP1 SSP2'!E$70:E$80))*'MESSAGE SSP1 SSP2'!E70,"")</f>
        <v>359.63206650831353</v>
      </c>
      <c r="F24">
        <f>IFERROR(IF('MESSAGE SSP1 SSP2'!F$82=0,1,'MESSAGE SSP1 SSP2'!F$82/AVERAGE('MESSAGE SSP1 SSP2'!F$70:F$80))*'MESSAGE SSP1 SSP2'!F70,"")</f>
        <v>309.20388363427912</v>
      </c>
      <c r="G24">
        <f>IFERROR(IF('MESSAGE SSP1 SSP2'!G$82=0,1,'MESSAGE SSP1 SSP2'!G$82/AVERAGE('MESSAGE SSP1 SSP2'!G$70:G$80))*'MESSAGE SSP1 SSP2'!G70,"")</f>
        <v>264.6488329996663</v>
      </c>
      <c r="H24">
        <f>IFERROR(IF('MESSAGE SSP1 SSP2'!H$82=0,1,'MESSAGE SSP1 SSP2'!H$82/AVERAGE('MESSAGE SSP1 SSP2'!H$70:H$80))*'MESSAGE SSP1 SSP2'!H70,"")</f>
        <v>225.79619967289716</v>
      </c>
      <c r="I24">
        <f>IFERROR(IF('MESSAGE SSP1 SSP2'!I$82=0,1,'MESSAGE SSP1 SSP2'!I$82/AVERAGE('MESSAGE SSP1 SSP2'!I$70:I$80))*'MESSAGE SSP1 SSP2'!I70,"")</f>
        <v>192.41487153225805</v>
      </c>
      <c r="J24">
        <f>IFERROR(IF('MESSAGE SSP1 SSP2'!J$82=0,1,'MESSAGE SSP1 SSP2'!J$82/AVERAGE('MESSAGE SSP1 SSP2'!J$70:J$80))*'MESSAGE SSP1 SSP2'!J70,"")</f>
        <v>163.9215565335526</v>
      </c>
      <c r="K24">
        <f>IFERROR(IF('MESSAGE SSP1 SSP2'!K$82=0,1,'MESSAGE SSP1 SSP2'!K$82/AVERAGE('MESSAGE SSP1 SSP2'!K$70:K$80))*'MESSAGE SSP1 SSP2'!K70,"")</f>
        <v>139.62169112598744</v>
      </c>
      <c r="L24">
        <f>IFERROR(IF('MESSAGE SSP1 SSP2'!L$82=0,1,'MESSAGE SSP1 SSP2'!L$82/AVERAGE('MESSAGE SSP1 SSP2'!L$70:L$80))*'MESSAGE SSP1 SSP2'!L70,"")</f>
        <v>118.83072374212873</v>
      </c>
      <c r="M24">
        <f>IFERROR(IF('MESSAGE SSP1 SSP2'!M$82=0,1,'MESSAGE SSP1 SSP2'!M$82/AVERAGE('MESSAGE SSP1 SSP2'!M$70:M$80))*'MESSAGE SSP1 SSP2'!M70,"")</f>
        <v>101.00440217115853</v>
      </c>
      <c r="N24">
        <f>IFERROR(IF('MESSAGE SSP1 SSP2'!N$82=0,1,'MESSAGE SSP1 SSP2'!N$82/AVERAGE('MESSAGE SSP1 SSP2'!N$70:N$80))*'MESSAGE SSP1 SSP2'!N70,"")</f>
        <v>85.891797582118372</v>
      </c>
      <c r="O24">
        <f>IFERROR(IF('MESSAGE SSP1 SSP2'!O$82=0,1,'MESSAGE SSP1 SSP2'!O$82/AVERAGE('MESSAGE SSP1 SSP2'!O$70:O$80))*'MESSAGE SSP1 SSP2'!O70,"")</f>
        <v>73.008027944800617</v>
      </c>
    </row>
    <row r="25" spans="1:15" x14ac:dyDescent="0.25">
      <c r="A25" s="119"/>
      <c r="B25" s="119" t="s">
        <v>100</v>
      </c>
      <c r="C25" s="119"/>
      <c r="D25" t="str">
        <f>IFERROR(IF('MESSAGE SSP1 SSP2'!D$82=0,1,'MESSAGE SSP1 SSP2'!D$82/AVERAGE('MESSAGE SSP1 SSP2'!D$70:D$80))*'MESSAGE SSP1 SSP2'!D71,"")</f>
        <v/>
      </c>
      <c r="E25">
        <f>IFERROR(IF('MESSAGE SSP1 SSP2'!E$82=0,1,'MESSAGE SSP1 SSP2'!E$82/AVERAGE('MESSAGE SSP1 SSP2'!E$70:E$80))*'MESSAGE SSP1 SSP2'!E71,"")</f>
        <v>359.63206650831353</v>
      </c>
      <c r="F25">
        <f>IFERROR(IF('MESSAGE SSP1 SSP2'!F$82=0,1,'MESSAGE SSP1 SSP2'!F$82/AVERAGE('MESSAGE SSP1 SSP2'!F$70:F$80))*'MESSAGE SSP1 SSP2'!F71,"")</f>
        <v>309.20388363427912</v>
      </c>
      <c r="G25">
        <f>IFERROR(IF('MESSAGE SSP1 SSP2'!G$82=0,1,'MESSAGE SSP1 SSP2'!G$82/AVERAGE('MESSAGE SSP1 SSP2'!G$70:G$80))*'MESSAGE SSP1 SSP2'!G71,"")</f>
        <v>264.6488329996663</v>
      </c>
      <c r="H25">
        <f>IFERROR(IF('MESSAGE SSP1 SSP2'!H$82=0,1,'MESSAGE SSP1 SSP2'!H$82/AVERAGE('MESSAGE SSP1 SSP2'!H$70:H$80))*'MESSAGE SSP1 SSP2'!H71,"")</f>
        <v>225.79619967289716</v>
      </c>
      <c r="I25">
        <f>IFERROR(IF('MESSAGE SSP1 SSP2'!I$82=0,1,'MESSAGE SSP1 SSP2'!I$82/AVERAGE('MESSAGE SSP1 SSP2'!I$70:I$80))*'MESSAGE SSP1 SSP2'!I71,"")</f>
        <v>192.41487153225805</v>
      </c>
      <c r="J25">
        <f>IFERROR(IF('MESSAGE SSP1 SSP2'!J$82=0,1,'MESSAGE SSP1 SSP2'!J$82/AVERAGE('MESSAGE SSP1 SSP2'!J$70:J$80))*'MESSAGE SSP1 SSP2'!J71,"")</f>
        <v>163.9215565335526</v>
      </c>
      <c r="K25">
        <f>IFERROR(IF('MESSAGE SSP1 SSP2'!K$82=0,1,'MESSAGE SSP1 SSP2'!K$82/AVERAGE('MESSAGE SSP1 SSP2'!K$70:K$80))*'MESSAGE SSP1 SSP2'!K71,"")</f>
        <v>139.62169112598744</v>
      </c>
      <c r="L25">
        <f>IFERROR(IF('MESSAGE SSP1 SSP2'!L$82=0,1,'MESSAGE SSP1 SSP2'!L$82/AVERAGE('MESSAGE SSP1 SSP2'!L$70:L$80))*'MESSAGE SSP1 SSP2'!L71,"")</f>
        <v>118.83072374212873</v>
      </c>
      <c r="M25">
        <f>IFERROR(IF('MESSAGE SSP1 SSP2'!M$82=0,1,'MESSAGE SSP1 SSP2'!M$82/AVERAGE('MESSAGE SSP1 SSP2'!M$70:M$80))*'MESSAGE SSP1 SSP2'!M71,"")</f>
        <v>101.00440217115853</v>
      </c>
      <c r="N25">
        <f>IFERROR(IF('MESSAGE SSP1 SSP2'!N$82=0,1,'MESSAGE SSP1 SSP2'!N$82/AVERAGE('MESSAGE SSP1 SSP2'!N$70:N$80))*'MESSAGE SSP1 SSP2'!N71,"")</f>
        <v>85.891797582118372</v>
      </c>
      <c r="O25">
        <f>IFERROR(IF('MESSAGE SSP1 SSP2'!O$82=0,1,'MESSAGE SSP1 SSP2'!O$82/AVERAGE('MESSAGE SSP1 SSP2'!O$70:O$80))*'MESSAGE SSP1 SSP2'!O71,"")</f>
        <v>73.008027944800617</v>
      </c>
    </row>
    <row r="26" spans="1:15" x14ac:dyDescent="0.25">
      <c r="A26" s="119"/>
      <c r="B26" s="119" t="s">
        <v>101</v>
      </c>
      <c r="C26" s="119"/>
      <c r="D26" t="str">
        <f>IFERROR(IF('MESSAGE SSP1 SSP2'!D$82=0,1,'MESSAGE SSP1 SSP2'!D$82/AVERAGE('MESSAGE SSP1 SSP2'!D$70:D$80))*'MESSAGE SSP1 SSP2'!D72,"")</f>
        <v/>
      </c>
      <c r="E26">
        <f>IFERROR(IF('MESSAGE SSP1 SSP2'!E$82=0,1,'MESSAGE SSP1 SSP2'!E$82/AVERAGE('MESSAGE SSP1 SSP2'!E$70:E$80))*'MESSAGE SSP1 SSP2'!E72,"")</f>
        <v>359.63206650831353</v>
      </c>
      <c r="F26">
        <f>IFERROR(IF('MESSAGE SSP1 SSP2'!F$82=0,1,'MESSAGE SSP1 SSP2'!F$82/AVERAGE('MESSAGE SSP1 SSP2'!F$70:F$80))*'MESSAGE SSP1 SSP2'!F72,"")</f>
        <v>309.20388363427912</v>
      </c>
      <c r="G26">
        <f>IFERROR(IF('MESSAGE SSP1 SSP2'!G$82=0,1,'MESSAGE SSP1 SSP2'!G$82/AVERAGE('MESSAGE SSP1 SSP2'!G$70:G$80))*'MESSAGE SSP1 SSP2'!G72,"")</f>
        <v>264.6488329996663</v>
      </c>
      <c r="H26">
        <f>IFERROR(IF('MESSAGE SSP1 SSP2'!H$82=0,1,'MESSAGE SSP1 SSP2'!H$82/AVERAGE('MESSAGE SSP1 SSP2'!H$70:H$80))*'MESSAGE SSP1 SSP2'!H72,"")</f>
        <v>225.79619967289716</v>
      </c>
      <c r="I26">
        <f>IFERROR(IF('MESSAGE SSP1 SSP2'!I$82=0,1,'MESSAGE SSP1 SSP2'!I$82/AVERAGE('MESSAGE SSP1 SSP2'!I$70:I$80))*'MESSAGE SSP1 SSP2'!I72,"")</f>
        <v>192.41487153225805</v>
      </c>
      <c r="J26">
        <f>IFERROR(IF('MESSAGE SSP1 SSP2'!J$82=0,1,'MESSAGE SSP1 SSP2'!J$82/AVERAGE('MESSAGE SSP1 SSP2'!J$70:J$80))*'MESSAGE SSP1 SSP2'!J72,"")</f>
        <v>163.9215565335526</v>
      </c>
      <c r="K26">
        <f>IFERROR(IF('MESSAGE SSP1 SSP2'!K$82=0,1,'MESSAGE SSP1 SSP2'!K$82/AVERAGE('MESSAGE SSP1 SSP2'!K$70:K$80))*'MESSAGE SSP1 SSP2'!K72,"")</f>
        <v>139.62169112598744</v>
      </c>
      <c r="L26">
        <f>IFERROR(IF('MESSAGE SSP1 SSP2'!L$82=0,1,'MESSAGE SSP1 SSP2'!L$82/AVERAGE('MESSAGE SSP1 SSP2'!L$70:L$80))*'MESSAGE SSP1 SSP2'!L72,"")</f>
        <v>118.83072374212873</v>
      </c>
      <c r="M26">
        <f>IFERROR(IF('MESSAGE SSP1 SSP2'!M$82=0,1,'MESSAGE SSP1 SSP2'!M$82/AVERAGE('MESSAGE SSP1 SSP2'!M$70:M$80))*'MESSAGE SSP1 SSP2'!M72,"")</f>
        <v>101.00440217115853</v>
      </c>
      <c r="N26">
        <f>IFERROR(IF('MESSAGE SSP1 SSP2'!N$82=0,1,'MESSAGE SSP1 SSP2'!N$82/AVERAGE('MESSAGE SSP1 SSP2'!N$70:N$80))*'MESSAGE SSP1 SSP2'!N72,"")</f>
        <v>85.891797582118372</v>
      </c>
      <c r="O26">
        <f>IFERROR(IF('MESSAGE SSP1 SSP2'!O$82=0,1,'MESSAGE SSP1 SSP2'!O$82/AVERAGE('MESSAGE SSP1 SSP2'!O$70:O$80))*'MESSAGE SSP1 SSP2'!O72,"")</f>
        <v>73.008027944800617</v>
      </c>
    </row>
    <row r="27" spans="1:15" x14ac:dyDescent="0.25">
      <c r="A27" s="119"/>
      <c r="B27" s="119" t="s">
        <v>102</v>
      </c>
      <c r="C27" s="119"/>
      <c r="D27" t="str">
        <f>IFERROR(IF('MESSAGE SSP1 SSP2'!D$82=0,1,'MESSAGE SSP1 SSP2'!D$82/AVERAGE('MESSAGE SSP1 SSP2'!D$70:D$80))*'MESSAGE SSP1 SSP2'!D73,"")</f>
        <v/>
      </c>
      <c r="E27">
        <f>IFERROR(IF('MESSAGE SSP1 SSP2'!E$82=0,1,'MESSAGE SSP1 SSP2'!E$82/AVERAGE('MESSAGE SSP1 SSP2'!E$70:E$80))*'MESSAGE SSP1 SSP2'!E73,"")</f>
        <v>359.63206650831353</v>
      </c>
      <c r="F27">
        <f>IFERROR(IF('MESSAGE SSP1 SSP2'!F$82=0,1,'MESSAGE SSP1 SSP2'!F$82/AVERAGE('MESSAGE SSP1 SSP2'!F$70:F$80))*'MESSAGE SSP1 SSP2'!F73,"")</f>
        <v>309.20388363427912</v>
      </c>
      <c r="G27">
        <f>IFERROR(IF('MESSAGE SSP1 SSP2'!G$82=0,1,'MESSAGE SSP1 SSP2'!G$82/AVERAGE('MESSAGE SSP1 SSP2'!G$70:G$80))*'MESSAGE SSP1 SSP2'!G73,"")</f>
        <v>264.6488329996663</v>
      </c>
      <c r="H27">
        <f>IFERROR(IF('MESSAGE SSP1 SSP2'!H$82=0,1,'MESSAGE SSP1 SSP2'!H$82/AVERAGE('MESSAGE SSP1 SSP2'!H$70:H$80))*'MESSAGE SSP1 SSP2'!H73,"")</f>
        <v>225.79619967289716</v>
      </c>
      <c r="I27">
        <f>IFERROR(IF('MESSAGE SSP1 SSP2'!I$82=0,1,'MESSAGE SSP1 SSP2'!I$82/AVERAGE('MESSAGE SSP1 SSP2'!I$70:I$80))*'MESSAGE SSP1 SSP2'!I73,"")</f>
        <v>192.41487153225805</v>
      </c>
      <c r="J27">
        <f>IFERROR(IF('MESSAGE SSP1 SSP2'!J$82=0,1,'MESSAGE SSP1 SSP2'!J$82/AVERAGE('MESSAGE SSP1 SSP2'!J$70:J$80))*'MESSAGE SSP1 SSP2'!J73,"")</f>
        <v>163.9215565335526</v>
      </c>
      <c r="K27">
        <f>IFERROR(IF('MESSAGE SSP1 SSP2'!K$82=0,1,'MESSAGE SSP1 SSP2'!K$82/AVERAGE('MESSAGE SSP1 SSP2'!K$70:K$80))*'MESSAGE SSP1 SSP2'!K73,"")</f>
        <v>139.62169112598744</v>
      </c>
      <c r="L27">
        <f>IFERROR(IF('MESSAGE SSP1 SSP2'!L$82=0,1,'MESSAGE SSP1 SSP2'!L$82/AVERAGE('MESSAGE SSP1 SSP2'!L$70:L$80))*'MESSAGE SSP1 SSP2'!L73,"")</f>
        <v>118.83072374212873</v>
      </c>
      <c r="M27">
        <f>IFERROR(IF('MESSAGE SSP1 SSP2'!M$82=0,1,'MESSAGE SSP1 SSP2'!M$82/AVERAGE('MESSAGE SSP1 SSP2'!M$70:M$80))*'MESSAGE SSP1 SSP2'!M73,"")</f>
        <v>101.00440217115853</v>
      </c>
      <c r="N27">
        <f>IFERROR(IF('MESSAGE SSP1 SSP2'!N$82=0,1,'MESSAGE SSP1 SSP2'!N$82/AVERAGE('MESSAGE SSP1 SSP2'!N$70:N$80))*'MESSAGE SSP1 SSP2'!N73,"")</f>
        <v>85.891797582118372</v>
      </c>
      <c r="O27">
        <f>IFERROR(IF('MESSAGE SSP1 SSP2'!O$82=0,1,'MESSAGE SSP1 SSP2'!O$82/AVERAGE('MESSAGE SSP1 SSP2'!O$70:O$80))*'MESSAGE SSP1 SSP2'!O73,"")</f>
        <v>73.008027944800617</v>
      </c>
    </row>
    <row r="28" spans="1:15" x14ac:dyDescent="0.25">
      <c r="A28" s="119"/>
      <c r="B28" s="119" t="s">
        <v>103</v>
      </c>
      <c r="C28" s="119"/>
      <c r="D28" t="str">
        <f>IFERROR(IF('MESSAGE SSP1 SSP2'!D$82=0,1,'MESSAGE SSP1 SSP2'!D$82/AVERAGE('MESSAGE SSP1 SSP2'!D$70:D$80))*'MESSAGE SSP1 SSP2'!D74,"")</f>
        <v/>
      </c>
      <c r="E28">
        <f>IFERROR(IF('MESSAGE SSP1 SSP2'!E$82=0,1,'MESSAGE SSP1 SSP2'!E$82/AVERAGE('MESSAGE SSP1 SSP2'!E$70:E$80))*'MESSAGE SSP1 SSP2'!E74,"")</f>
        <v>359.63206650831353</v>
      </c>
      <c r="F28">
        <f>IFERROR(IF('MESSAGE SSP1 SSP2'!F$82=0,1,'MESSAGE SSP1 SSP2'!F$82/AVERAGE('MESSAGE SSP1 SSP2'!F$70:F$80))*'MESSAGE SSP1 SSP2'!F74,"")</f>
        <v>309.20388363427912</v>
      </c>
      <c r="G28">
        <f>IFERROR(IF('MESSAGE SSP1 SSP2'!G$82=0,1,'MESSAGE SSP1 SSP2'!G$82/AVERAGE('MESSAGE SSP1 SSP2'!G$70:G$80))*'MESSAGE SSP1 SSP2'!G74,"")</f>
        <v>264.6488329996663</v>
      </c>
      <c r="H28">
        <f>IFERROR(IF('MESSAGE SSP1 SSP2'!H$82=0,1,'MESSAGE SSP1 SSP2'!H$82/AVERAGE('MESSAGE SSP1 SSP2'!H$70:H$80))*'MESSAGE SSP1 SSP2'!H74,"")</f>
        <v>225.79619967289716</v>
      </c>
      <c r="I28">
        <f>IFERROR(IF('MESSAGE SSP1 SSP2'!I$82=0,1,'MESSAGE SSP1 SSP2'!I$82/AVERAGE('MESSAGE SSP1 SSP2'!I$70:I$80))*'MESSAGE SSP1 SSP2'!I74,"")</f>
        <v>192.41487153225805</v>
      </c>
      <c r="J28">
        <f>IFERROR(IF('MESSAGE SSP1 SSP2'!J$82=0,1,'MESSAGE SSP1 SSP2'!J$82/AVERAGE('MESSAGE SSP1 SSP2'!J$70:J$80))*'MESSAGE SSP1 SSP2'!J74,"")</f>
        <v>163.9215565335526</v>
      </c>
      <c r="K28">
        <f>IFERROR(IF('MESSAGE SSP1 SSP2'!K$82=0,1,'MESSAGE SSP1 SSP2'!K$82/AVERAGE('MESSAGE SSP1 SSP2'!K$70:K$80))*'MESSAGE SSP1 SSP2'!K74,"")</f>
        <v>139.62169112598744</v>
      </c>
      <c r="L28">
        <f>IFERROR(IF('MESSAGE SSP1 SSP2'!L$82=0,1,'MESSAGE SSP1 SSP2'!L$82/AVERAGE('MESSAGE SSP1 SSP2'!L$70:L$80))*'MESSAGE SSP1 SSP2'!L74,"")</f>
        <v>118.83072374212873</v>
      </c>
      <c r="M28">
        <f>IFERROR(IF('MESSAGE SSP1 SSP2'!M$82=0,1,'MESSAGE SSP1 SSP2'!M$82/AVERAGE('MESSAGE SSP1 SSP2'!M$70:M$80))*'MESSAGE SSP1 SSP2'!M74,"")</f>
        <v>101.00440217115853</v>
      </c>
      <c r="N28">
        <f>IFERROR(IF('MESSAGE SSP1 SSP2'!N$82=0,1,'MESSAGE SSP1 SSP2'!N$82/AVERAGE('MESSAGE SSP1 SSP2'!N$70:N$80))*'MESSAGE SSP1 SSP2'!N74,"")</f>
        <v>85.891797582118372</v>
      </c>
      <c r="O28">
        <f>IFERROR(IF('MESSAGE SSP1 SSP2'!O$82=0,1,'MESSAGE SSP1 SSP2'!O$82/AVERAGE('MESSAGE SSP1 SSP2'!O$70:O$80))*'MESSAGE SSP1 SSP2'!O74,"")</f>
        <v>73.008027944800617</v>
      </c>
    </row>
    <row r="29" spans="1:15" x14ac:dyDescent="0.25">
      <c r="A29" s="119"/>
      <c r="B29" s="119" t="s">
        <v>104</v>
      </c>
      <c r="C29" s="119"/>
      <c r="D29" t="str">
        <f>IFERROR(IF('MESSAGE SSP1 SSP2'!D$82=0,1,'MESSAGE SSP1 SSP2'!D$82/AVERAGE('MESSAGE SSP1 SSP2'!D$70:D$80))*'MESSAGE SSP1 SSP2'!D75,"")</f>
        <v/>
      </c>
      <c r="E29">
        <f>IFERROR(IF('MESSAGE SSP1 SSP2'!E$82=0,1,'MESSAGE SSP1 SSP2'!E$82/AVERAGE('MESSAGE SSP1 SSP2'!E$70:E$80))*'MESSAGE SSP1 SSP2'!E75,"")</f>
        <v>359.63206650831353</v>
      </c>
      <c r="F29">
        <f>IFERROR(IF('MESSAGE SSP1 SSP2'!F$82=0,1,'MESSAGE SSP1 SSP2'!F$82/AVERAGE('MESSAGE SSP1 SSP2'!F$70:F$80))*'MESSAGE SSP1 SSP2'!F75,"")</f>
        <v>309.20388363427912</v>
      </c>
      <c r="G29">
        <f>IFERROR(IF('MESSAGE SSP1 SSP2'!G$82=0,1,'MESSAGE SSP1 SSP2'!G$82/AVERAGE('MESSAGE SSP1 SSP2'!G$70:G$80))*'MESSAGE SSP1 SSP2'!G75,"")</f>
        <v>264.6488329996663</v>
      </c>
      <c r="H29">
        <f>IFERROR(IF('MESSAGE SSP1 SSP2'!H$82=0,1,'MESSAGE SSP1 SSP2'!H$82/AVERAGE('MESSAGE SSP1 SSP2'!H$70:H$80))*'MESSAGE SSP1 SSP2'!H75,"")</f>
        <v>225.79619967289716</v>
      </c>
      <c r="I29">
        <f>IFERROR(IF('MESSAGE SSP1 SSP2'!I$82=0,1,'MESSAGE SSP1 SSP2'!I$82/AVERAGE('MESSAGE SSP1 SSP2'!I$70:I$80))*'MESSAGE SSP1 SSP2'!I75,"")</f>
        <v>192.41487153225805</v>
      </c>
      <c r="J29">
        <f>IFERROR(IF('MESSAGE SSP1 SSP2'!J$82=0,1,'MESSAGE SSP1 SSP2'!J$82/AVERAGE('MESSAGE SSP1 SSP2'!J$70:J$80))*'MESSAGE SSP1 SSP2'!J75,"")</f>
        <v>163.9215565335526</v>
      </c>
      <c r="K29">
        <f>IFERROR(IF('MESSAGE SSP1 SSP2'!K$82=0,1,'MESSAGE SSP1 SSP2'!K$82/AVERAGE('MESSAGE SSP1 SSP2'!K$70:K$80))*'MESSAGE SSP1 SSP2'!K75,"")</f>
        <v>139.62169112598744</v>
      </c>
      <c r="L29">
        <f>IFERROR(IF('MESSAGE SSP1 SSP2'!L$82=0,1,'MESSAGE SSP1 SSP2'!L$82/AVERAGE('MESSAGE SSP1 SSP2'!L$70:L$80))*'MESSAGE SSP1 SSP2'!L75,"")</f>
        <v>118.83072374212873</v>
      </c>
      <c r="M29">
        <f>IFERROR(IF('MESSAGE SSP1 SSP2'!M$82=0,1,'MESSAGE SSP1 SSP2'!M$82/AVERAGE('MESSAGE SSP1 SSP2'!M$70:M$80))*'MESSAGE SSP1 SSP2'!M75,"")</f>
        <v>101.00440217115853</v>
      </c>
      <c r="N29">
        <f>IFERROR(IF('MESSAGE SSP1 SSP2'!N$82=0,1,'MESSAGE SSP1 SSP2'!N$82/AVERAGE('MESSAGE SSP1 SSP2'!N$70:N$80))*'MESSAGE SSP1 SSP2'!N75,"")</f>
        <v>85.891797582118372</v>
      </c>
      <c r="O29">
        <f>IFERROR(IF('MESSAGE SSP1 SSP2'!O$82=0,1,'MESSAGE SSP1 SSP2'!O$82/AVERAGE('MESSAGE SSP1 SSP2'!O$70:O$80))*'MESSAGE SSP1 SSP2'!O75,"")</f>
        <v>73.008027944800617</v>
      </c>
    </row>
    <row r="30" spans="1:15" x14ac:dyDescent="0.25">
      <c r="A30" s="119"/>
      <c r="B30" s="119" t="s">
        <v>105</v>
      </c>
      <c r="C30" s="119"/>
      <c r="D30" t="str">
        <f>IFERROR(IF('MESSAGE SSP1 SSP2'!D$82=0,1,'MESSAGE SSP1 SSP2'!D$82/AVERAGE('MESSAGE SSP1 SSP2'!D$70:D$80))*'MESSAGE SSP1 SSP2'!D76,"")</f>
        <v/>
      </c>
      <c r="E30">
        <f>IFERROR(IF('MESSAGE SSP1 SSP2'!E$82=0,1,'MESSAGE SSP1 SSP2'!E$82/AVERAGE('MESSAGE SSP1 SSP2'!E$70:E$80))*'MESSAGE SSP1 SSP2'!E76,"")</f>
        <v>484.6793349168646</v>
      </c>
      <c r="F30">
        <f>IFERROR(IF('MESSAGE SSP1 SSP2'!F$82=0,1,'MESSAGE SSP1 SSP2'!F$82/AVERAGE('MESSAGE SSP1 SSP2'!F$70:F$80))*'MESSAGE SSP1 SSP2'!F76,"")</f>
        <v>376.81116365720834</v>
      </c>
      <c r="G30">
        <f>IFERROR(IF('MESSAGE SSP1 SSP2'!G$82=0,1,'MESSAGE SSP1 SSP2'!G$82/AVERAGE('MESSAGE SSP1 SSP2'!G$70:G$80))*'MESSAGE SSP1 SSP2'!G76,"")</f>
        <v>302.03417000333667</v>
      </c>
      <c r="H30">
        <f>IFERROR(IF('MESSAGE SSP1 SSP2'!H$82=0,1,'MESSAGE SSP1 SSP2'!H$82/AVERAGE('MESSAGE SSP1 SSP2'!H$70:H$80))*'MESSAGE SSP1 SSP2'!H76,"")</f>
        <v>248.282128271028</v>
      </c>
      <c r="I30">
        <f>IFERROR(IF('MESSAGE SSP1 SSP2'!I$82=0,1,'MESSAGE SSP1 SSP2'!I$82/AVERAGE('MESSAGE SSP1 SSP2'!I$70:I$80))*'MESSAGE SSP1 SSP2'!I76,"")</f>
        <v>206.15879092741932</v>
      </c>
      <c r="J30">
        <f>IFERROR(IF('MESSAGE SSP1 SSP2'!J$82=0,1,'MESSAGE SSP1 SSP2'!J$82/AVERAGE('MESSAGE SSP1 SSP2'!J$70:J$80))*'MESSAGE SSP1 SSP2'!J76,"")</f>
        <v>171.54581497697365</v>
      </c>
      <c r="K30">
        <f>IFERROR(IF('MESSAGE SSP1 SSP2'!K$82=0,1,'MESSAGE SSP1 SSP2'!K$82/AVERAGE('MESSAGE SSP1 SSP2'!K$70:K$80))*'MESSAGE SSP1 SSP2'!K76,"")</f>
        <v>142.93026200575017</v>
      </c>
      <c r="L30">
        <f>IFERROR(IF('MESSAGE SSP1 SSP2'!L$82=0,1,'MESSAGE SSP1 SSP2'!L$82/AVERAGE('MESSAGE SSP1 SSP2'!L$70:L$80))*'MESSAGE SSP1 SSP2'!L76,"")</f>
        <v>119.9678598544936</v>
      </c>
      <c r="M30">
        <f>IFERROR(IF('MESSAGE SSP1 SSP2'!M$82=0,1,'MESSAGE SSP1 SSP2'!M$82/AVERAGE('MESSAGE SSP1 SSP2'!M$70:M$80))*'MESSAGE SSP1 SSP2'!M76,"")</f>
        <v>101.98981097282838</v>
      </c>
      <c r="N30">
        <f>IFERROR(IF('MESSAGE SSP1 SSP2'!N$82=0,1,'MESSAGE SSP1 SSP2'!N$82/AVERAGE('MESSAGE SSP1 SSP2'!N$70:N$80))*'MESSAGE SSP1 SSP2'!N76,"")</f>
        <v>86.310781960567738</v>
      </c>
      <c r="O30">
        <f>IFERROR(IF('MESSAGE SSP1 SSP2'!O$82=0,1,'MESSAGE SSP1 SSP2'!O$82/AVERAGE('MESSAGE SSP1 SSP2'!O$70:O$80))*'MESSAGE SSP1 SSP2'!O76,"")</f>
        <v>73.364164666482566</v>
      </c>
    </row>
    <row r="31" spans="1:15" x14ac:dyDescent="0.25">
      <c r="A31" s="119"/>
      <c r="B31" s="119" t="s">
        <v>106</v>
      </c>
      <c r="C31" s="119"/>
      <c r="D31" t="str">
        <f>IFERROR(IF('MESSAGE SSP1 SSP2'!D$82=0,1,'MESSAGE SSP1 SSP2'!D$82/AVERAGE('MESSAGE SSP1 SSP2'!D$70:D$80))*'MESSAGE SSP1 SSP2'!D77,"")</f>
        <v/>
      </c>
      <c r="E31">
        <f>IFERROR(IF('MESSAGE SSP1 SSP2'!E$82=0,1,'MESSAGE SSP1 SSP2'!E$82/AVERAGE('MESSAGE SSP1 SSP2'!E$70:E$80))*'MESSAGE SSP1 SSP2'!E77,"")</f>
        <v>359.63206650831353</v>
      </c>
      <c r="F31">
        <f>IFERROR(IF('MESSAGE SSP1 SSP2'!F$82=0,1,'MESSAGE SSP1 SSP2'!F$82/AVERAGE('MESSAGE SSP1 SSP2'!F$70:F$80))*'MESSAGE SSP1 SSP2'!F77,"")</f>
        <v>309.20388363427912</v>
      </c>
      <c r="G31">
        <f>IFERROR(IF('MESSAGE SSP1 SSP2'!G$82=0,1,'MESSAGE SSP1 SSP2'!G$82/AVERAGE('MESSAGE SSP1 SSP2'!G$70:G$80))*'MESSAGE SSP1 SSP2'!G77,"")</f>
        <v>264.6488329996663</v>
      </c>
      <c r="H31">
        <f>IFERROR(IF('MESSAGE SSP1 SSP2'!H$82=0,1,'MESSAGE SSP1 SSP2'!H$82/AVERAGE('MESSAGE SSP1 SSP2'!H$70:H$80))*'MESSAGE SSP1 SSP2'!H77,"")</f>
        <v>225.79619967289716</v>
      </c>
      <c r="I31">
        <f>IFERROR(IF('MESSAGE SSP1 SSP2'!I$82=0,1,'MESSAGE SSP1 SSP2'!I$82/AVERAGE('MESSAGE SSP1 SSP2'!I$70:I$80))*'MESSAGE SSP1 SSP2'!I77,"")</f>
        <v>192.41487153225805</v>
      </c>
      <c r="J31">
        <f>IFERROR(IF('MESSAGE SSP1 SSP2'!J$82=0,1,'MESSAGE SSP1 SSP2'!J$82/AVERAGE('MESSAGE SSP1 SSP2'!J$70:J$80))*'MESSAGE SSP1 SSP2'!J77,"")</f>
        <v>163.9215565335526</v>
      </c>
      <c r="K31">
        <f>IFERROR(IF('MESSAGE SSP1 SSP2'!K$82=0,1,'MESSAGE SSP1 SSP2'!K$82/AVERAGE('MESSAGE SSP1 SSP2'!K$70:K$80))*'MESSAGE SSP1 SSP2'!K77,"")</f>
        <v>139.62169112598744</v>
      </c>
      <c r="L31">
        <f>IFERROR(IF('MESSAGE SSP1 SSP2'!L$82=0,1,'MESSAGE SSP1 SSP2'!L$82/AVERAGE('MESSAGE SSP1 SSP2'!L$70:L$80))*'MESSAGE SSP1 SSP2'!L77,"")</f>
        <v>118.83072374212873</v>
      </c>
      <c r="M31">
        <f>IFERROR(IF('MESSAGE SSP1 SSP2'!M$82=0,1,'MESSAGE SSP1 SSP2'!M$82/AVERAGE('MESSAGE SSP1 SSP2'!M$70:M$80))*'MESSAGE SSP1 SSP2'!M77,"")</f>
        <v>101.00440217115853</v>
      </c>
      <c r="N31">
        <f>IFERROR(IF('MESSAGE SSP1 SSP2'!N$82=0,1,'MESSAGE SSP1 SSP2'!N$82/AVERAGE('MESSAGE SSP1 SSP2'!N$70:N$80))*'MESSAGE SSP1 SSP2'!N77,"")</f>
        <v>85.891797582118372</v>
      </c>
      <c r="O31">
        <f>IFERROR(IF('MESSAGE SSP1 SSP2'!O$82=0,1,'MESSAGE SSP1 SSP2'!O$82/AVERAGE('MESSAGE SSP1 SSP2'!O$70:O$80))*'MESSAGE SSP1 SSP2'!O77,"")</f>
        <v>73.008027944800617</v>
      </c>
    </row>
    <row r="32" spans="1:15" x14ac:dyDescent="0.25">
      <c r="A32" s="119"/>
      <c r="B32" s="119" t="s">
        <v>107</v>
      </c>
      <c r="C32" s="119"/>
      <c r="D32" t="str">
        <f>IFERROR(IF('MESSAGE SSP1 SSP2'!D$82=0,1,'MESSAGE SSP1 SSP2'!D$82/AVERAGE('MESSAGE SSP1 SSP2'!D$70:D$80))*'MESSAGE SSP1 SSP2'!D78,"")</f>
        <v/>
      </c>
      <c r="E32">
        <f>IFERROR(IF('MESSAGE SSP1 SSP2'!E$82=0,1,'MESSAGE SSP1 SSP2'!E$82/AVERAGE('MESSAGE SSP1 SSP2'!E$70:E$80))*'MESSAGE SSP1 SSP2'!E78,"")</f>
        <v>359.63206650831353</v>
      </c>
      <c r="F32">
        <f>IFERROR(IF('MESSAGE SSP1 SSP2'!F$82=0,1,'MESSAGE SSP1 SSP2'!F$82/AVERAGE('MESSAGE SSP1 SSP2'!F$70:F$80))*'MESSAGE SSP1 SSP2'!F78,"")</f>
        <v>309.20388363427912</v>
      </c>
      <c r="G32">
        <f>IFERROR(IF('MESSAGE SSP1 SSP2'!G$82=0,1,'MESSAGE SSP1 SSP2'!G$82/AVERAGE('MESSAGE SSP1 SSP2'!G$70:G$80))*'MESSAGE SSP1 SSP2'!G78,"")</f>
        <v>264.6488329996663</v>
      </c>
      <c r="H32">
        <f>IFERROR(IF('MESSAGE SSP1 SSP2'!H$82=0,1,'MESSAGE SSP1 SSP2'!H$82/AVERAGE('MESSAGE SSP1 SSP2'!H$70:H$80))*'MESSAGE SSP1 SSP2'!H78,"")</f>
        <v>225.79619967289716</v>
      </c>
      <c r="I32">
        <f>IFERROR(IF('MESSAGE SSP1 SSP2'!I$82=0,1,'MESSAGE SSP1 SSP2'!I$82/AVERAGE('MESSAGE SSP1 SSP2'!I$70:I$80))*'MESSAGE SSP1 SSP2'!I78,"")</f>
        <v>192.41487153225805</v>
      </c>
      <c r="J32">
        <f>IFERROR(IF('MESSAGE SSP1 SSP2'!J$82=0,1,'MESSAGE SSP1 SSP2'!J$82/AVERAGE('MESSAGE SSP1 SSP2'!J$70:J$80))*'MESSAGE SSP1 SSP2'!J78,"")</f>
        <v>163.9215565335526</v>
      </c>
      <c r="K32">
        <f>IFERROR(IF('MESSAGE SSP1 SSP2'!K$82=0,1,'MESSAGE SSP1 SSP2'!K$82/AVERAGE('MESSAGE SSP1 SSP2'!K$70:K$80))*'MESSAGE SSP1 SSP2'!K78,"")</f>
        <v>139.62169112598744</v>
      </c>
      <c r="L32">
        <f>IFERROR(IF('MESSAGE SSP1 SSP2'!L$82=0,1,'MESSAGE SSP1 SSP2'!L$82/AVERAGE('MESSAGE SSP1 SSP2'!L$70:L$80))*'MESSAGE SSP1 SSP2'!L78,"")</f>
        <v>118.83072374212873</v>
      </c>
      <c r="M32">
        <f>IFERROR(IF('MESSAGE SSP1 SSP2'!M$82=0,1,'MESSAGE SSP1 SSP2'!M$82/AVERAGE('MESSAGE SSP1 SSP2'!M$70:M$80))*'MESSAGE SSP1 SSP2'!M78,"")</f>
        <v>101.00440217115853</v>
      </c>
      <c r="N32">
        <f>IFERROR(IF('MESSAGE SSP1 SSP2'!N$82=0,1,'MESSAGE SSP1 SSP2'!N$82/AVERAGE('MESSAGE SSP1 SSP2'!N$70:N$80))*'MESSAGE SSP1 SSP2'!N78,"")</f>
        <v>85.891797582118372</v>
      </c>
      <c r="O32">
        <f>IFERROR(IF('MESSAGE SSP1 SSP2'!O$82=0,1,'MESSAGE SSP1 SSP2'!O$82/AVERAGE('MESSAGE SSP1 SSP2'!O$70:O$80))*'MESSAGE SSP1 SSP2'!O78,"")</f>
        <v>73.008027944800617</v>
      </c>
    </row>
    <row r="33" spans="1:15" x14ac:dyDescent="0.25">
      <c r="A33" s="119"/>
      <c r="B33" s="119" t="s">
        <v>108</v>
      </c>
      <c r="C33" s="119"/>
      <c r="D33" t="str">
        <f>IFERROR(IF('MESSAGE SSP1 SSP2'!D$82=0,1,'MESSAGE SSP1 SSP2'!D$82/AVERAGE('MESSAGE SSP1 SSP2'!D$70:D$80))*'MESSAGE SSP1 SSP2'!D79,"")</f>
        <v/>
      </c>
      <c r="E33">
        <f>IFERROR(IF('MESSAGE SSP1 SSP2'!E$82=0,1,'MESSAGE SSP1 SSP2'!E$82/AVERAGE('MESSAGE SSP1 SSP2'!E$70:E$80))*'MESSAGE SSP1 SSP2'!E79,"")</f>
        <v>359.63206650831353</v>
      </c>
      <c r="F33">
        <f>IFERROR(IF('MESSAGE SSP1 SSP2'!F$82=0,1,'MESSAGE SSP1 SSP2'!F$82/AVERAGE('MESSAGE SSP1 SSP2'!F$70:F$80))*'MESSAGE SSP1 SSP2'!F79,"")</f>
        <v>309.20388363427912</v>
      </c>
      <c r="G33">
        <f>IFERROR(IF('MESSAGE SSP1 SSP2'!G$82=0,1,'MESSAGE SSP1 SSP2'!G$82/AVERAGE('MESSAGE SSP1 SSP2'!G$70:G$80))*'MESSAGE SSP1 SSP2'!G79,"")</f>
        <v>264.6488329996663</v>
      </c>
      <c r="H33">
        <f>IFERROR(IF('MESSAGE SSP1 SSP2'!H$82=0,1,'MESSAGE SSP1 SSP2'!H$82/AVERAGE('MESSAGE SSP1 SSP2'!H$70:H$80))*'MESSAGE SSP1 SSP2'!H79,"")</f>
        <v>225.79619967289716</v>
      </c>
      <c r="I33">
        <f>IFERROR(IF('MESSAGE SSP1 SSP2'!I$82=0,1,'MESSAGE SSP1 SSP2'!I$82/AVERAGE('MESSAGE SSP1 SSP2'!I$70:I$80))*'MESSAGE SSP1 SSP2'!I79,"")</f>
        <v>192.41487153225805</v>
      </c>
      <c r="J33">
        <f>IFERROR(IF('MESSAGE SSP1 SSP2'!J$82=0,1,'MESSAGE SSP1 SSP2'!J$82/AVERAGE('MESSAGE SSP1 SSP2'!J$70:J$80))*'MESSAGE SSP1 SSP2'!J79,"")</f>
        <v>163.9215565335526</v>
      </c>
      <c r="K33">
        <f>IFERROR(IF('MESSAGE SSP1 SSP2'!K$82=0,1,'MESSAGE SSP1 SSP2'!K$82/AVERAGE('MESSAGE SSP1 SSP2'!K$70:K$80))*'MESSAGE SSP1 SSP2'!K79,"")</f>
        <v>139.62169112598744</v>
      </c>
      <c r="L33">
        <f>IFERROR(IF('MESSAGE SSP1 SSP2'!L$82=0,1,'MESSAGE SSP1 SSP2'!L$82/AVERAGE('MESSAGE SSP1 SSP2'!L$70:L$80))*'MESSAGE SSP1 SSP2'!L79,"")</f>
        <v>118.83072374212873</v>
      </c>
      <c r="M33">
        <f>IFERROR(IF('MESSAGE SSP1 SSP2'!M$82=0,1,'MESSAGE SSP1 SSP2'!M$82/AVERAGE('MESSAGE SSP1 SSP2'!M$70:M$80))*'MESSAGE SSP1 SSP2'!M79,"")</f>
        <v>101.00440217115853</v>
      </c>
      <c r="N33">
        <f>IFERROR(IF('MESSAGE SSP1 SSP2'!N$82=0,1,'MESSAGE SSP1 SSP2'!N$82/AVERAGE('MESSAGE SSP1 SSP2'!N$70:N$80))*'MESSAGE SSP1 SSP2'!N79,"")</f>
        <v>85.891797582118372</v>
      </c>
      <c r="O33">
        <f>IFERROR(IF('MESSAGE SSP1 SSP2'!O$82=0,1,'MESSAGE SSP1 SSP2'!O$82/AVERAGE('MESSAGE SSP1 SSP2'!O$70:O$80))*'MESSAGE SSP1 SSP2'!O79,"")</f>
        <v>73.008027944800617</v>
      </c>
    </row>
    <row r="34" spans="1:15" x14ac:dyDescent="0.25">
      <c r="A34" s="119"/>
      <c r="B34" s="119" t="s">
        <v>109</v>
      </c>
      <c r="C34" s="119"/>
      <c r="D34" t="str">
        <f>IFERROR(IF('MESSAGE SSP1 SSP2'!D$82=0,1,'MESSAGE SSP1 SSP2'!D$82/AVERAGE('MESSAGE SSP1 SSP2'!D$70:D$80))*'MESSAGE SSP1 SSP2'!D80,"")</f>
        <v/>
      </c>
      <c r="E34">
        <f>IFERROR(IF('MESSAGE SSP1 SSP2'!E$82=0,1,'MESSAGE SSP1 SSP2'!E$82/AVERAGE('MESSAGE SSP1 SSP2'!E$70:E$80))*'MESSAGE SSP1 SSP2'!E80,"")</f>
        <v>359.63206650831353</v>
      </c>
      <c r="F34">
        <f>IFERROR(IF('MESSAGE SSP1 SSP2'!F$82=0,1,'MESSAGE SSP1 SSP2'!F$82/AVERAGE('MESSAGE SSP1 SSP2'!F$70:F$80))*'MESSAGE SSP1 SSP2'!F80,"")</f>
        <v>309.20388363427912</v>
      </c>
      <c r="G34">
        <f>IFERROR(IF('MESSAGE SSP1 SSP2'!G$82=0,1,'MESSAGE SSP1 SSP2'!G$82/AVERAGE('MESSAGE SSP1 SSP2'!G$70:G$80))*'MESSAGE SSP1 SSP2'!G80,"")</f>
        <v>264.6488329996663</v>
      </c>
      <c r="H34">
        <f>IFERROR(IF('MESSAGE SSP1 SSP2'!H$82=0,1,'MESSAGE SSP1 SSP2'!H$82/AVERAGE('MESSAGE SSP1 SSP2'!H$70:H$80))*'MESSAGE SSP1 SSP2'!H80,"")</f>
        <v>225.79619967289716</v>
      </c>
      <c r="I34">
        <f>IFERROR(IF('MESSAGE SSP1 SSP2'!I$82=0,1,'MESSAGE SSP1 SSP2'!I$82/AVERAGE('MESSAGE SSP1 SSP2'!I$70:I$80))*'MESSAGE SSP1 SSP2'!I80,"")</f>
        <v>192.41487153225805</v>
      </c>
      <c r="J34">
        <f>IFERROR(IF('MESSAGE SSP1 SSP2'!J$82=0,1,'MESSAGE SSP1 SSP2'!J$82/AVERAGE('MESSAGE SSP1 SSP2'!J$70:J$80))*'MESSAGE SSP1 SSP2'!J80,"")</f>
        <v>163.9215565335526</v>
      </c>
      <c r="K34">
        <f>IFERROR(IF('MESSAGE SSP1 SSP2'!K$82=0,1,'MESSAGE SSP1 SSP2'!K$82/AVERAGE('MESSAGE SSP1 SSP2'!K$70:K$80))*'MESSAGE SSP1 SSP2'!K80,"")</f>
        <v>139.62169112598744</v>
      </c>
      <c r="L34">
        <f>IFERROR(IF('MESSAGE SSP1 SSP2'!L$82=0,1,'MESSAGE SSP1 SSP2'!L$82/AVERAGE('MESSAGE SSP1 SSP2'!L$70:L$80))*'MESSAGE SSP1 SSP2'!L80,"")</f>
        <v>118.83072374212873</v>
      </c>
      <c r="M34">
        <f>IFERROR(IF('MESSAGE SSP1 SSP2'!M$82=0,1,'MESSAGE SSP1 SSP2'!M$82/AVERAGE('MESSAGE SSP1 SSP2'!M$70:M$80))*'MESSAGE SSP1 SSP2'!M80,"")</f>
        <v>101.00440217115853</v>
      </c>
      <c r="N34">
        <f>IFERROR(IF('MESSAGE SSP1 SSP2'!N$82=0,1,'MESSAGE SSP1 SSP2'!N$82/AVERAGE('MESSAGE SSP1 SSP2'!N$70:N$80))*'MESSAGE SSP1 SSP2'!N80,"")</f>
        <v>85.891797582118372</v>
      </c>
      <c r="O34">
        <f>IFERROR(IF('MESSAGE SSP1 SSP2'!O$82=0,1,'MESSAGE SSP1 SSP2'!O$82/AVERAGE('MESSAGE SSP1 SSP2'!O$70:O$80))*'MESSAGE SSP1 SSP2'!O80,"")</f>
        <v>73.008027944800617</v>
      </c>
    </row>
    <row r="35" spans="1:15" x14ac:dyDescent="0.25">
      <c r="A35" s="119" t="s">
        <v>127</v>
      </c>
      <c r="B35" s="119" t="s">
        <v>99</v>
      </c>
      <c r="C35" s="119"/>
      <c r="D35" t="str">
        <f>IF('MESSAGE SSP1 SSP2'!D53=0,"",IFERROR(IF('MESSAGE SSP1 SSP2'!D$65=0,1,'MESSAGE SSP1 SSP2'!D$65/AVERAGE('MESSAGE SSP1 SSP2'!D$53:D$63))*'MESSAGE SSP1 SSP2'!D53,""))</f>
        <v/>
      </c>
      <c r="E35" t="str">
        <f>IF('MESSAGE SSP1 SSP2'!E53=0,"",IFERROR(IF('MESSAGE SSP1 SSP2'!E$65=0,1,'MESSAGE SSP1 SSP2'!E$65/AVERAGE('MESSAGE SSP1 SSP2'!E$53:E$63))*'MESSAGE SSP1 SSP2'!E53,""))</f>
        <v/>
      </c>
      <c r="F35" t="str">
        <f>IF('MESSAGE SSP1 SSP2'!F53=0,"",IFERROR(IF('MESSAGE SSP1 SSP2'!F$65=0,1,'MESSAGE SSP1 SSP2'!F$65/AVERAGE('MESSAGE SSP1 SSP2'!F$53:F$63))*'MESSAGE SSP1 SSP2'!F53,""))</f>
        <v/>
      </c>
      <c r="G35" t="str">
        <f>IF('MESSAGE SSP1 SSP2'!G53=0,"",IFERROR(IF('MESSAGE SSP1 SSP2'!G$65=0,1,'MESSAGE SSP1 SSP2'!G$65/AVERAGE('MESSAGE SSP1 SSP2'!G$53:G$63))*'MESSAGE SSP1 SSP2'!G53,""))</f>
        <v/>
      </c>
      <c r="H35">
        <f>IF('MESSAGE SSP1 SSP2'!H53=0,"",IFERROR(IF('MESSAGE SSP1 SSP2'!H$65=0,1,'MESSAGE SSP1 SSP2'!H$65/AVERAGE('MESSAGE SSP1 SSP2'!H$53:H$63))*'MESSAGE SSP1 SSP2'!H53,""))</f>
        <v>399.99999999999994</v>
      </c>
      <c r="I35">
        <f>IF('MESSAGE SSP1 SSP2'!I53=0,"",IFERROR(IF('MESSAGE SSP1 SSP2'!I$65=0,1,'MESSAGE SSP1 SSP2'!I$65/AVERAGE('MESSAGE SSP1 SSP2'!I$53:I$63))*'MESSAGE SSP1 SSP2'!I53,""))</f>
        <v>300</v>
      </c>
      <c r="J35">
        <f>IF('MESSAGE SSP1 SSP2'!J53=0,"",IFERROR(IF('MESSAGE SSP1 SSP2'!J$65=0,1,'MESSAGE SSP1 SSP2'!J$65/AVERAGE('MESSAGE SSP1 SSP2'!J$53:J$63))*'MESSAGE SSP1 SSP2'!J53,""))</f>
        <v>200</v>
      </c>
      <c r="K35">
        <f>IF('MESSAGE SSP1 SSP2'!K53=0,"",IFERROR(IF('MESSAGE SSP1 SSP2'!K$65=0,1,'MESSAGE SSP1 SSP2'!K$65/AVERAGE('MESSAGE SSP1 SSP2'!K$53:K$63))*'MESSAGE SSP1 SSP2'!K53,""))</f>
        <v>150</v>
      </c>
      <c r="L35">
        <f>IF('MESSAGE SSP1 SSP2'!L53=0,"",IFERROR(IF('MESSAGE SSP1 SSP2'!L$65=0,1,'MESSAGE SSP1 SSP2'!L$65/AVERAGE('MESSAGE SSP1 SSP2'!L$53:L$63))*'MESSAGE SSP1 SSP2'!L53,""))</f>
        <v>130</v>
      </c>
      <c r="M35">
        <f>IF('MESSAGE SSP1 SSP2'!M53=0,"",IFERROR(IF('MESSAGE SSP1 SSP2'!M$65=0,1,'MESSAGE SSP1 SSP2'!M$65/AVERAGE('MESSAGE SSP1 SSP2'!M$53:M$63))*'MESSAGE SSP1 SSP2'!M53,""))</f>
        <v>100</v>
      </c>
      <c r="N35">
        <f>IF('MESSAGE SSP1 SSP2'!N53=0,"",IFERROR(IF('MESSAGE SSP1 SSP2'!N$65=0,1,'MESSAGE SSP1 SSP2'!N$65/AVERAGE('MESSAGE SSP1 SSP2'!N$53:N$63))*'MESSAGE SSP1 SSP2'!N53,""))</f>
        <v>70</v>
      </c>
      <c r="O35">
        <f>IF('MESSAGE SSP1 SSP2'!O53=0,"",IFERROR(IF('MESSAGE SSP1 SSP2'!O$65=0,1,'MESSAGE SSP1 SSP2'!O$65/AVERAGE('MESSAGE SSP1 SSP2'!O$53:O$63))*'MESSAGE SSP1 SSP2'!O53,""))</f>
        <v>40</v>
      </c>
    </row>
    <row r="36" spans="1:15" x14ac:dyDescent="0.25">
      <c r="A36" s="119"/>
      <c r="B36" s="119" t="s">
        <v>100</v>
      </c>
      <c r="C36" s="119"/>
      <c r="D36" t="str">
        <f>IF('MESSAGE SSP1 SSP2'!D54=0,"",IFERROR(IF('MESSAGE SSP1 SSP2'!D$65=0,1,'MESSAGE SSP1 SSP2'!D$65/AVERAGE('MESSAGE SSP1 SSP2'!D$53:D$63))*'MESSAGE SSP1 SSP2'!D54,""))</f>
        <v/>
      </c>
      <c r="E36" t="str">
        <f>IF('MESSAGE SSP1 SSP2'!E54=0,"",IFERROR(IF('MESSAGE SSP1 SSP2'!E$65=0,1,'MESSAGE SSP1 SSP2'!E$65/AVERAGE('MESSAGE SSP1 SSP2'!E$53:E$63))*'MESSAGE SSP1 SSP2'!E54,""))</f>
        <v/>
      </c>
      <c r="F36" t="str">
        <f>IF('MESSAGE SSP1 SSP2'!F54=0,"",IFERROR(IF('MESSAGE SSP1 SSP2'!F$65=0,1,'MESSAGE SSP1 SSP2'!F$65/AVERAGE('MESSAGE SSP1 SSP2'!F$53:F$63))*'MESSAGE SSP1 SSP2'!F54,""))</f>
        <v/>
      </c>
      <c r="G36">
        <f>IF('MESSAGE SSP1 SSP2'!G54=0,"",IFERROR(IF('MESSAGE SSP1 SSP2'!G$65=0,1,'MESSAGE SSP1 SSP2'!G$65/AVERAGE('MESSAGE SSP1 SSP2'!G$53:G$63))*'MESSAGE SSP1 SSP2'!G54,""))</f>
        <v>550</v>
      </c>
      <c r="H36">
        <f>IF('MESSAGE SSP1 SSP2'!H54=0,"",IFERROR(IF('MESSAGE SSP1 SSP2'!H$65=0,1,'MESSAGE SSP1 SSP2'!H$65/AVERAGE('MESSAGE SSP1 SSP2'!H$53:H$63))*'MESSAGE SSP1 SSP2'!H54,""))</f>
        <v>399.99999999999994</v>
      </c>
      <c r="I36">
        <f>IF('MESSAGE SSP1 SSP2'!I54=0,"",IFERROR(IF('MESSAGE SSP1 SSP2'!I$65=0,1,'MESSAGE SSP1 SSP2'!I$65/AVERAGE('MESSAGE SSP1 SSP2'!I$53:I$63))*'MESSAGE SSP1 SSP2'!I54,""))</f>
        <v>300</v>
      </c>
      <c r="J36">
        <f>IF('MESSAGE SSP1 SSP2'!J54=0,"",IFERROR(IF('MESSAGE SSP1 SSP2'!J$65=0,1,'MESSAGE SSP1 SSP2'!J$65/AVERAGE('MESSAGE SSP1 SSP2'!J$53:J$63))*'MESSAGE SSP1 SSP2'!J54,""))</f>
        <v>200</v>
      </c>
      <c r="K36">
        <f>IF('MESSAGE SSP1 SSP2'!K54=0,"",IFERROR(IF('MESSAGE SSP1 SSP2'!K$65=0,1,'MESSAGE SSP1 SSP2'!K$65/AVERAGE('MESSAGE SSP1 SSP2'!K$53:K$63))*'MESSAGE SSP1 SSP2'!K54,""))</f>
        <v>150</v>
      </c>
      <c r="L36">
        <f>IF('MESSAGE SSP1 SSP2'!L54=0,"",IFERROR(IF('MESSAGE SSP1 SSP2'!L$65=0,1,'MESSAGE SSP1 SSP2'!L$65/AVERAGE('MESSAGE SSP1 SSP2'!L$53:L$63))*'MESSAGE SSP1 SSP2'!L54,""))</f>
        <v>130</v>
      </c>
      <c r="M36">
        <f>IF('MESSAGE SSP1 SSP2'!M54=0,"",IFERROR(IF('MESSAGE SSP1 SSP2'!M$65=0,1,'MESSAGE SSP1 SSP2'!M$65/AVERAGE('MESSAGE SSP1 SSP2'!M$53:M$63))*'MESSAGE SSP1 SSP2'!M54,""))</f>
        <v>100</v>
      </c>
      <c r="N36">
        <f>IF('MESSAGE SSP1 SSP2'!N54=0,"",IFERROR(IF('MESSAGE SSP1 SSP2'!N$65=0,1,'MESSAGE SSP1 SSP2'!N$65/AVERAGE('MESSAGE SSP1 SSP2'!N$53:N$63))*'MESSAGE SSP1 SSP2'!N54,""))</f>
        <v>70</v>
      </c>
      <c r="O36">
        <f>IF('MESSAGE SSP1 SSP2'!O54=0,"",IFERROR(IF('MESSAGE SSP1 SSP2'!O$65=0,1,'MESSAGE SSP1 SSP2'!O$65/AVERAGE('MESSAGE SSP1 SSP2'!O$53:O$63))*'MESSAGE SSP1 SSP2'!O54,""))</f>
        <v>40</v>
      </c>
    </row>
    <row r="37" spans="1:15" x14ac:dyDescent="0.25">
      <c r="A37" s="119"/>
      <c r="B37" s="119" t="s">
        <v>101</v>
      </c>
      <c r="C37" s="119"/>
      <c r="D37" t="str">
        <f>IF('MESSAGE SSP1 SSP2'!D55=0,"",IFERROR(IF('MESSAGE SSP1 SSP2'!D$65=0,1,'MESSAGE SSP1 SSP2'!D$65/AVERAGE('MESSAGE SSP1 SSP2'!D$53:D$63))*'MESSAGE SSP1 SSP2'!D55,""))</f>
        <v/>
      </c>
      <c r="E37" t="str">
        <f>IF('MESSAGE SSP1 SSP2'!E55=0,"",IFERROR(IF('MESSAGE SSP1 SSP2'!E$65=0,1,'MESSAGE SSP1 SSP2'!E$65/AVERAGE('MESSAGE SSP1 SSP2'!E$53:E$63))*'MESSAGE SSP1 SSP2'!E55,""))</f>
        <v/>
      </c>
      <c r="F37" t="str">
        <f>IF('MESSAGE SSP1 SSP2'!F55=0,"",IFERROR(IF('MESSAGE SSP1 SSP2'!F$65=0,1,'MESSAGE SSP1 SSP2'!F$65/AVERAGE('MESSAGE SSP1 SSP2'!F$53:F$63))*'MESSAGE SSP1 SSP2'!F55,""))</f>
        <v/>
      </c>
      <c r="G37">
        <f>IF('MESSAGE SSP1 SSP2'!G55=0,"",IFERROR(IF('MESSAGE SSP1 SSP2'!G$65=0,1,'MESSAGE SSP1 SSP2'!G$65/AVERAGE('MESSAGE SSP1 SSP2'!G$53:G$63))*'MESSAGE SSP1 SSP2'!G55,""))</f>
        <v>550</v>
      </c>
      <c r="H37">
        <f>IF('MESSAGE SSP1 SSP2'!H55=0,"",IFERROR(IF('MESSAGE SSP1 SSP2'!H$65=0,1,'MESSAGE SSP1 SSP2'!H$65/AVERAGE('MESSAGE SSP1 SSP2'!H$53:H$63))*'MESSAGE SSP1 SSP2'!H55,""))</f>
        <v>399.99999999999994</v>
      </c>
      <c r="I37">
        <f>IF('MESSAGE SSP1 SSP2'!I55=0,"",IFERROR(IF('MESSAGE SSP1 SSP2'!I$65=0,1,'MESSAGE SSP1 SSP2'!I$65/AVERAGE('MESSAGE SSP1 SSP2'!I$53:I$63))*'MESSAGE SSP1 SSP2'!I55,""))</f>
        <v>300</v>
      </c>
      <c r="J37">
        <f>IF('MESSAGE SSP1 SSP2'!J55=0,"",IFERROR(IF('MESSAGE SSP1 SSP2'!J$65=0,1,'MESSAGE SSP1 SSP2'!J$65/AVERAGE('MESSAGE SSP1 SSP2'!J$53:J$63))*'MESSAGE SSP1 SSP2'!J55,""))</f>
        <v>200</v>
      </c>
      <c r="K37">
        <f>IF('MESSAGE SSP1 SSP2'!K55=0,"",IFERROR(IF('MESSAGE SSP1 SSP2'!K$65=0,1,'MESSAGE SSP1 SSP2'!K$65/AVERAGE('MESSAGE SSP1 SSP2'!K$53:K$63))*'MESSAGE SSP1 SSP2'!K55,""))</f>
        <v>150</v>
      </c>
      <c r="L37">
        <f>IF('MESSAGE SSP1 SSP2'!L55=0,"",IFERROR(IF('MESSAGE SSP1 SSP2'!L$65=0,1,'MESSAGE SSP1 SSP2'!L$65/AVERAGE('MESSAGE SSP1 SSP2'!L$53:L$63))*'MESSAGE SSP1 SSP2'!L55,""))</f>
        <v>130</v>
      </c>
      <c r="M37">
        <f>IF('MESSAGE SSP1 SSP2'!M55=0,"",IFERROR(IF('MESSAGE SSP1 SSP2'!M$65=0,1,'MESSAGE SSP1 SSP2'!M$65/AVERAGE('MESSAGE SSP1 SSP2'!M$53:M$63))*'MESSAGE SSP1 SSP2'!M55,""))</f>
        <v>100</v>
      </c>
      <c r="N37">
        <f>IF('MESSAGE SSP1 SSP2'!N55=0,"",IFERROR(IF('MESSAGE SSP1 SSP2'!N$65=0,1,'MESSAGE SSP1 SSP2'!N$65/AVERAGE('MESSAGE SSP1 SSP2'!N$53:N$63))*'MESSAGE SSP1 SSP2'!N55,""))</f>
        <v>70</v>
      </c>
      <c r="O37">
        <f>IF('MESSAGE SSP1 SSP2'!O55=0,"",IFERROR(IF('MESSAGE SSP1 SSP2'!O$65=0,1,'MESSAGE SSP1 SSP2'!O$65/AVERAGE('MESSAGE SSP1 SSP2'!O$53:O$63))*'MESSAGE SSP1 SSP2'!O55,""))</f>
        <v>40</v>
      </c>
    </row>
    <row r="38" spans="1:15" x14ac:dyDescent="0.25">
      <c r="A38" s="119"/>
      <c r="B38" s="119" t="s">
        <v>102</v>
      </c>
      <c r="C38" s="119"/>
      <c r="D38" t="str">
        <f>IF('MESSAGE SSP1 SSP2'!D56=0,"",IFERROR(IF('MESSAGE SSP1 SSP2'!D$65=0,1,'MESSAGE SSP1 SSP2'!D$65/AVERAGE('MESSAGE SSP1 SSP2'!D$53:D$63))*'MESSAGE SSP1 SSP2'!D56,""))</f>
        <v/>
      </c>
      <c r="E38" t="str">
        <f>IF('MESSAGE SSP1 SSP2'!E56=0,"",IFERROR(IF('MESSAGE SSP1 SSP2'!E$65=0,1,'MESSAGE SSP1 SSP2'!E$65/AVERAGE('MESSAGE SSP1 SSP2'!E$53:E$63))*'MESSAGE SSP1 SSP2'!E56,""))</f>
        <v/>
      </c>
      <c r="F38" t="str">
        <f>IF('MESSAGE SSP1 SSP2'!F56=0,"",IFERROR(IF('MESSAGE SSP1 SSP2'!F$65=0,1,'MESSAGE SSP1 SSP2'!F$65/AVERAGE('MESSAGE SSP1 SSP2'!F$53:F$63))*'MESSAGE SSP1 SSP2'!F56,""))</f>
        <v/>
      </c>
      <c r="G38">
        <f>IF('MESSAGE SSP1 SSP2'!G56=0,"",IFERROR(IF('MESSAGE SSP1 SSP2'!G$65=0,1,'MESSAGE SSP1 SSP2'!G$65/AVERAGE('MESSAGE SSP1 SSP2'!G$53:G$63))*'MESSAGE SSP1 SSP2'!G56,""))</f>
        <v>550</v>
      </c>
      <c r="H38">
        <f>IF('MESSAGE SSP1 SSP2'!H56=0,"",IFERROR(IF('MESSAGE SSP1 SSP2'!H$65=0,1,'MESSAGE SSP1 SSP2'!H$65/AVERAGE('MESSAGE SSP1 SSP2'!H$53:H$63))*'MESSAGE SSP1 SSP2'!H56,""))</f>
        <v>399.99999999999994</v>
      </c>
      <c r="I38">
        <f>IF('MESSAGE SSP1 SSP2'!I56=0,"",IFERROR(IF('MESSAGE SSP1 SSP2'!I$65=0,1,'MESSAGE SSP1 SSP2'!I$65/AVERAGE('MESSAGE SSP1 SSP2'!I$53:I$63))*'MESSAGE SSP1 SSP2'!I56,""))</f>
        <v>300</v>
      </c>
      <c r="J38">
        <f>IF('MESSAGE SSP1 SSP2'!J56=0,"",IFERROR(IF('MESSAGE SSP1 SSP2'!J$65=0,1,'MESSAGE SSP1 SSP2'!J$65/AVERAGE('MESSAGE SSP1 SSP2'!J$53:J$63))*'MESSAGE SSP1 SSP2'!J56,""))</f>
        <v>200</v>
      </c>
      <c r="K38">
        <f>IF('MESSAGE SSP1 SSP2'!K56=0,"",IFERROR(IF('MESSAGE SSP1 SSP2'!K$65=0,1,'MESSAGE SSP1 SSP2'!K$65/AVERAGE('MESSAGE SSP1 SSP2'!K$53:K$63))*'MESSAGE SSP1 SSP2'!K56,""))</f>
        <v>150</v>
      </c>
      <c r="L38">
        <f>IF('MESSAGE SSP1 SSP2'!L56=0,"",IFERROR(IF('MESSAGE SSP1 SSP2'!L$65=0,1,'MESSAGE SSP1 SSP2'!L$65/AVERAGE('MESSAGE SSP1 SSP2'!L$53:L$63))*'MESSAGE SSP1 SSP2'!L56,""))</f>
        <v>130</v>
      </c>
      <c r="M38">
        <f>IF('MESSAGE SSP1 SSP2'!M56=0,"",IFERROR(IF('MESSAGE SSP1 SSP2'!M$65=0,1,'MESSAGE SSP1 SSP2'!M$65/AVERAGE('MESSAGE SSP1 SSP2'!M$53:M$63))*'MESSAGE SSP1 SSP2'!M56,""))</f>
        <v>100</v>
      </c>
      <c r="N38">
        <f>IF('MESSAGE SSP1 SSP2'!N56=0,"",IFERROR(IF('MESSAGE SSP1 SSP2'!N$65=0,1,'MESSAGE SSP1 SSP2'!N$65/AVERAGE('MESSAGE SSP1 SSP2'!N$53:N$63))*'MESSAGE SSP1 SSP2'!N56,""))</f>
        <v>70</v>
      </c>
      <c r="O38">
        <f>IF('MESSAGE SSP1 SSP2'!O56=0,"",IFERROR(IF('MESSAGE SSP1 SSP2'!O$65=0,1,'MESSAGE SSP1 SSP2'!O$65/AVERAGE('MESSAGE SSP1 SSP2'!O$53:O$63))*'MESSAGE SSP1 SSP2'!O56,""))</f>
        <v>40</v>
      </c>
    </row>
    <row r="39" spans="1:15" x14ac:dyDescent="0.25">
      <c r="A39" s="119"/>
      <c r="B39" s="119" t="s">
        <v>103</v>
      </c>
      <c r="C39" s="119"/>
      <c r="D39" t="str">
        <f>IF('MESSAGE SSP1 SSP2'!D57=0,"",IFERROR(IF('MESSAGE SSP1 SSP2'!D$65=0,1,'MESSAGE SSP1 SSP2'!D$65/AVERAGE('MESSAGE SSP1 SSP2'!D$53:D$63))*'MESSAGE SSP1 SSP2'!D57,""))</f>
        <v/>
      </c>
      <c r="E39" t="str">
        <f>IF('MESSAGE SSP1 SSP2'!E57=0,"",IFERROR(IF('MESSAGE SSP1 SSP2'!E$65=0,1,'MESSAGE SSP1 SSP2'!E$65/AVERAGE('MESSAGE SSP1 SSP2'!E$53:E$63))*'MESSAGE SSP1 SSP2'!E57,""))</f>
        <v/>
      </c>
      <c r="F39" t="str">
        <f>IF('MESSAGE SSP1 SSP2'!F57=0,"",IFERROR(IF('MESSAGE SSP1 SSP2'!F$65=0,1,'MESSAGE SSP1 SSP2'!F$65/AVERAGE('MESSAGE SSP1 SSP2'!F$53:F$63))*'MESSAGE SSP1 SSP2'!F57,""))</f>
        <v/>
      </c>
      <c r="G39" t="str">
        <f>IF('MESSAGE SSP1 SSP2'!G57=0,"",IFERROR(IF('MESSAGE SSP1 SSP2'!G$65=0,1,'MESSAGE SSP1 SSP2'!G$65/AVERAGE('MESSAGE SSP1 SSP2'!G$53:G$63))*'MESSAGE SSP1 SSP2'!G57,""))</f>
        <v/>
      </c>
      <c r="H39">
        <f>IF('MESSAGE SSP1 SSP2'!H57=0,"",IFERROR(IF('MESSAGE SSP1 SSP2'!H$65=0,1,'MESSAGE SSP1 SSP2'!H$65/AVERAGE('MESSAGE SSP1 SSP2'!H$53:H$63))*'MESSAGE SSP1 SSP2'!H57,""))</f>
        <v>399.99999999999994</v>
      </c>
      <c r="I39">
        <f>IF('MESSAGE SSP1 SSP2'!I57=0,"",IFERROR(IF('MESSAGE SSP1 SSP2'!I$65=0,1,'MESSAGE SSP1 SSP2'!I$65/AVERAGE('MESSAGE SSP1 SSP2'!I$53:I$63))*'MESSAGE SSP1 SSP2'!I57,""))</f>
        <v>300</v>
      </c>
      <c r="J39">
        <f>IF('MESSAGE SSP1 SSP2'!J57=0,"",IFERROR(IF('MESSAGE SSP1 SSP2'!J$65=0,1,'MESSAGE SSP1 SSP2'!J$65/AVERAGE('MESSAGE SSP1 SSP2'!J$53:J$63))*'MESSAGE SSP1 SSP2'!J57,""))</f>
        <v>200</v>
      </c>
      <c r="K39">
        <f>IF('MESSAGE SSP1 SSP2'!K57=0,"",IFERROR(IF('MESSAGE SSP1 SSP2'!K$65=0,1,'MESSAGE SSP1 SSP2'!K$65/AVERAGE('MESSAGE SSP1 SSP2'!K$53:K$63))*'MESSAGE SSP1 SSP2'!K57,""))</f>
        <v>150</v>
      </c>
      <c r="L39">
        <f>IF('MESSAGE SSP1 SSP2'!L57=0,"",IFERROR(IF('MESSAGE SSP1 SSP2'!L$65=0,1,'MESSAGE SSP1 SSP2'!L$65/AVERAGE('MESSAGE SSP1 SSP2'!L$53:L$63))*'MESSAGE SSP1 SSP2'!L57,""))</f>
        <v>130</v>
      </c>
      <c r="M39">
        <f>IF('MESSAGE SSP1 SSP2'!M57=0,"",IFERROR(IF('MESSAGE SSP1 SSP2'!M$65=0,1,'MESSAGE SSP1 SSP2'!M$65/AVERAGE('MESSAGE SSP1 SSP2'!M$53:M$63))*'MESSAGE SSP1 SSP2'!M57,""))</f>
        <v>100</v>
      </c>
      <c r="N39">
        <f>IF('MESSAGE SSP1 SSP2'!N57=0,"",IFERROR(IF('MESSAGE SSP1 SSP2'!N$65=0,1,'MESSAGE SSP1 SSP2'!N$65/AVERAGE('MESSAGE SSP1 SSP2'!N$53:N$63))*'MESSAGE SSP1 SSP2'!N57,""))</f>
        <v>70</v>
      </c>
      <c r="O39">
        <f>IF('MESSAGE SSP1 SSP2'!O57=0,"",IFERROR(IF('MESSAGE SSP1 SSP2'!O$65=0,1,'MESSAGE SSP1 SSP2'!O$65/AVERAGE('MESSAGE SSP1 SSP2'!O$53:O$63))*'MESSAGE SSP1 SSP2'!O57,""))</f>
        <v>40</v>
      </c>
    </row>
    <row r="40" spans="1:15" x14ac:dyDescent="0.25">
      <c r="A40" s="119"/>
      <c r="B40" s="119" t="s">
        <v>104</v>
      </c>
      <c r="C40" s="119"/>
      <c r="D40" t="str">
        <f>IF('MESSAGE SSP1 SSP2'!D58=0,"",IFERROR(IF('MESSAGE SSP1 SSP2'!D$65=0,1,'MESSAGE SSP1 SSP2'!D$65/AVERAGE('MESSAGE SSP1 SSP2'!D$53:D$63))*'MESSAGE SSP1 SSP2'!D58,""))</f>
        <v/>
      </c>
      <c r="E40" t="str">
        <f>IF('MESSAGE SSP1 SSP2'!E58=0,"",IFERROR(IF('MESSAGE SSP1 SSP2'!E$65=0,1,'MESSAGE SSP1 SSP2'!E$65/AVERAGE('MESSAGE SSP1 SSP2'!E$53:E$63))*'MESSAGE SSP1 SSP2'!E58,""))</f>
        <v/>
      </c>
      <c r="F40" t="str">
        <f>IF('MESSAGE SSP1 SSP2'!F58=0,"",IFERROR(IF('MESSAGE SSP1 SSP2'!F$65=0,1,'MESSAGE SSP1 SSP2'!F$65/AVERAGE('MESSAGE SSP1 SSP2'!F$53:F$63))*'MESSAGE SSP1 SSP2'!F58,""))</f>
        <v/>
      </c>
      <c r="G40" t="str">
        <f>IF('MESSAGE SSP1 SSP2'!G58=0,"",IFERROR(IF('MESSAGE SSP1 SSP2'!G$65=0,1,'MESSAGE SSP1 SSP2'!G$65/AVERAGE('MESSAGE SSP1 SSP2'!G$53:G$63))*'MESSAGE SSP1 SSP2'!G58,""))</f>
        <v/>
      </c>
      <c r="H40">
        <f>IF('MESSAGE SSP1 SSP2'!H58=0,"",IFERROR(IF('MESSAGE SSP1 SSP2'!H$65=0,1,'MESSAGE SSP1 SSP2'!H$65/AVERAGE('MESSAGE SSP1 SSP2'!H$53:H$63))*'MESSAGE SSP1 SSP2'!H58,""))</f>
        <v>399.99999999999994</v>
      </c>
      <c r="I40">
        <f>IF('MESSAGE SSP1 SSP2'!I58=0,"",IFERROR(IF('MESSAGE SSP1 SSP2'!I$65=0,1,'MESSAGE SSP1 SSP2'!I$65/AVERAGE('MESSAGE SSP1 SSP2'!I$53:I$63))*'MESSAGE SSP1 SSP2'!I58,""))</f>
        <v>300</v>
      </c>
      <c r="J40">
        <f>IF('MESSAGE SSP1 SSP2'!J58=0,"",IFERROR(IF('MESSAGE SSP1 SSP2'!J$65=0,1,'MESSAGE SSP1 SSP2'!J$65/AVERAGE('MESSAGE SSP1 SSP2'!J$53:J$63))*'MESSAGE SSP1 SSP2'!J58,""))</f>
        <v>200</v>
      </c>
      <c r="K40">
        <f>IF('MESSAGE SSP1 SSP2'!K58=0,"",IFERROR(IF('MESSAGE SSP1 SSP2'!K$65=0,1,'MESSAGE SSP1 SSP2'!K$65/AVERAGE('MESSAGE SSP1 SSP2'!K$53:K$63))*'MESSAGE SSP1 SSP2'!K58,""))</f>
        <v>150</v>
      </c>
      <c r="L40">
        <f>IF('MESSAGE SSP1 SSP2'!L58=0,"",IFERROR(IF('MESSAGE SSP1 SSP2'!L$65=0,1,'MESSAGE SSP1 SSP2'!L$65/AVERAGE('MESSAGE SSP1 SSP2'!L$53:L$63))*'MESSAGE SSP1 SSP2'!L58,""))</f>
        <v>130</v>
      </c>
      <c r="M40">
        <f>IF('MESSAGE SSP1 SSP2'!M58=0,"",IFERROR(IF('MESSAGE SSP1 SSP2'!M$65=0,1,'MESSAGE SSP1 SSP2'!M$65/AVERAGE('MESSAGE SSP1 SSP2'!M$53:M$63))*'MESSAGE SSP1 SSP2'!M58,""))</f>
        <v>100</v>
      </c>
      <c r="N40">
        <f>IF('MESSAGE SSP1 SSP2'!N58=0,"",IFERROR(IF('MESSAGE SSP1 SSP2'!N$65=0,1,'MESSAGE SSP1 SSP2'!N$65/AVERAGE('MESSAGE SSP1 SSP2'!N$53:N$63))*'MESSAGE SSP1 SSP2'!N58,""))</f>
        <v>70</v>
      </c>
      <c r="O40">
        <f>IF('MESSAGE SSP1 SSP2'!O58=0,"",IFERROR(IF('MESSAGE SSP1 SSP2'!O$65=0,1,'MESSAGE SSP1 SSP2'!O$65/AVERAGE('MESSAGE SSP1 SSP2'!O$53:O$63))*'MESSAGE SSP1 SSP2'!O58,""))</f>
        <v>40</v>
      </c>
    </row>
    <row r="41" spans="1:15" x14ac:dyDescent="0.25">
      <c r="A41" s="119"/>
      <c r="B41" s="119" t="s">
        <v>105</v>
      </c>
      <c r="C41" s="119"/>
      <c r="D41" t="str">
        <f>IF('MESSAGE SSP1 SSP2'!D59=0,"",IFERROR(IF('MESSAGE SSP1 SSP2'!D$65=0,1,'MESSAGE SSP1 SSP2'!D$65/AVERAGE('MESSAGE SSP1 SSP2'!D$53:D$63))*'MESSAGE SSP1 SSP2'!D59,""))</f>
        <v/>
      </c>
      <c r="E41" t="str">
        <f>IF('MESSAGE SSP1 SSP2'!E59=0,"",IFERROR(IF('MESSAGE SSP1 SSP2'!E$65=0,1,'MESSAGE SSP1 SSP2'!E$65/AVERAGE('MESSAGE SSP1 SSP2'!E$53:E$63))*'MESSAGE SSP1 SSP2'!E59,""))</f>
        <v/>
      </c>
      <c r="F41" t="str">
        <f>IF('MESSAGE SSP1 SSP2'!F59=0,"",IFERROR(IF('MESSAGE SSP1 SSP2'!F$65=0,1,'MESSAGE SSP1 SSP2'!F$65/AVERAGE('MESSAGE SSP1 SSP2'!F$53:F$63))*'MESSAGE SSP1 SSP2'!F59,""))</f>
        <v/>
      </c>
      <c r="G41">
        <f>IF('MESSAGE SSP1 SSP2'!G59=0,"",IFERROR(IF('MESSAGE SSP1 SSP2'!G$65=0,1,'MESSAGE SSP1 SSP2'!G$65/AVERAGE('MESSAGE SSP1 SSP2'!G$53:G$63))*'MESSAGE SSP1 SSP2'!G59,""))</f>
        <v>550</v>
      </c>
      <c r="H41">
        <f>IF('MESSAGE SSP1 SSP2'!H59=0,"",IFERROR(IF('MESSAGE SSP1 SSP2'!H$65=0,1,'MESSAGE SSP1 SSP2'!H$65/AVERAGE('MESSAGE SSP1 SSP2'!H$53:H$63))*'MESSAGE SSP1 SSP2'!H59,""))</f>
        <v>399.99999999999994</v>
      </c>
      <c r="I41">
        <f>IF('MESSAGE SSP1 SSP2'!I59=0,"",IFERROR(IF('MESSAGE SSP1 SSP2'!I$65=0,1,'MESSAGE SSP1 SSP2'!I$65/AVERAGE('MESSAGE SSP1 SSP2'!I$53:I$63))*'MESSAGE SSP1 SSP2'!I59,""))</f>
        <v>300</v>
      </c>
      <c r="J41">
        <f>IF('MESSAGE SSP1 SSP2'!J59=0,"",IFERROR(IF('MESSAGE SSP1 SSP2'!J$65=0,1,'MESSAGE SSP1 SSP2'!J$65/AVERAGE('MESSAGE SSP1 SSP2'!J$53:J$63))*'MESSAGE SSP1 SSP2'!J59,""))</f>
        <v>200</v>
      </c>
      <c r="K41">
        <f>IF('MESSAGE SSP1 SSP2'!K59=0,"",IFERROR(IF('MESSAGE SSP1 SSP2'!K$65=0,1,'MESSAGE SSP1 SSP2'!K$65/AVERAGE('MESSAGE SSP1 SSP2'!K$53:K$63))*'MESSAGE SSP1 SSP2'!K59,""))</f>
        <v>150</v>
      </c>
      <c r="L41">
        <f>IF('MESSAGE SSP1 SSP2'!L59=0,"",IFERROR(IF('MESSAGE SSP1 SSP2'!L$65=0,1,'MESSAGE SSP1 SSP2'!L$65/AVERAGE('MESSAGE SSP1 SSP2'!L$53:L$63))*'MESSAGE SSP1 SSP2'!L59,""))</f>
        <v>130</v>
      </c>
      <c r="M41">
        <f>IF('MESSAGE SSP1 SSP2'!M59=0,"",IFERROR(IF('MESSAGE SSP1 SSP2'!M$65=0,1,'MESSAGE SSP1 SSP2'!M$65/AVERAGE('MESSAGE SSP1 SSP2'!M$53:M$63))*'MESSAGE SSP1 SSP2'!M59,""))</f>
        <v>100</v>
      </c>
      <c r="N41">
        <f>IF('MESSAGE SSP1 SSP2'!N59=0,"",IFERROR(IF('MESSAGE SSP1 SSP2'!N$65=0,1,'MESSAGE SSP1 SSP2'!N$65/AVERAGE('MESSAGE SSP1 SSP2'!N$53:N$63))*'MESSAGE SSP1 SSP2'!N59,""))</f>
        <v>70</v>
      </c>
      <c r="O41">
        <f>IF('MESSAGE SSP1 SSP2'!O59=0,"",IFERROR(IF('MESSAGE SSP1 SSP2'!O$65=0,1,'MESSAGE SSP1 SSP2'!O$65/AVERAGE('MESSAGE SSP1 SSP2'!O$53:O$63))*'MESSAGE SSP1 SSP2'!O59,""))</f>
        <v>40</v>
      </c>
    </row>
    <row r="42" spans="1:15" x14ac:dyDescent="0.25">
      <c r="A42" s="119"/>
      <c r="B42" s="119" t="s">
        <v>106</v>
      </c>
      <c r="C42" s="119"/>
      <c r="D42" t="str">
        <f>IF('MESSAGE SSP1 SSP2'!D60=0,"",IFERROR(IF('MESSAGE SSP1 SSP2'!D$65=0,1,'MESSAGE SSP1 SSP2'!D$65/AVERAGE('MESSAGE SSP1 SSP2'!D$53:D$63))*'MESSAGE SSP1 SSP2'!D60,""))</f>
        <v/>
      </c>
      <c r="E42" t="str">
        <f>IF('MESSAGE SSP1 SSP2'!E60=0,"",IFERROR(IF('MESSAGE SSP1 SSP2'!E$65=0,1,'MESSAGE SSP1 SSP2'!E$65/AVERAGE('MESSAGE SSP1 SSP2'!E$53:E$63))*'MESSAGE SSP1 SSP2'!E60,""))</f>
        <v/>
      </c>
      <c r="F42" t="str">
        <f>IF('MESSAGE SSP1 SSP2'!F60=0,"",IFERROR(IF('MESSAGE SSP1 SSP2'!F$65=0,1,'MESSAGE SSP1 SSP2'!F$65/AVERAGE('MESSAGE SSP1 SSP2'!F$53:F$63))*'MESSAGE SSP1 SSP2'!F60,""))</f>
        <v/>
      </c>
      <c r="G42">
        <f>IF('MESSAGE SSP1 SSP2'!G60=0,"",IFERROR(IF('MESSAGE SSP1 SSP2'!G$65=0,1,'MESSAGE SSP1 SSP2'!G$65/AVERAGE('MESSAGE SSP1 SSP2'!G$53:G$63))*'MESSAGE SSP1 SSP2'!G60,""))</f>
        <v>550</v>
      </c>
      <c r="H42">
        <f>IF('MESSAGE SSP1 SSP2'!H60=0,"",IFERROR(IF('MESSAGE SSP1 SSP2'!H$65=0,1,'MESSAGE SSP1 SSP2'!H$65/AVERAGE('MESSAGE SSP1 SSP2'!H$53:H$63))*'MESSAGE SSP1 SSP2'!H60,""))</f>
        <v>399.99999999999994</v>
      </c>
      <c r="I42">
        <f>IF('MESSAGE SSP1 SSP2'!I60=0,"",IFERROR(IF('MESSAGE SSP1 SSP2'!I$65=0,1,'MESSAGE SSP1 SSP2'!I$65/AVERAGE('MESSAGE SSP1 SSP2'!I$53:I$63))*'MESSAGE SSP1 SSP2'!I60,""))</f>
        <v>300</v>
      </c>
      <c r="J42">
        <f>IF('MESSAGE SSP1 SSP2'!J60=0,"",IFERROR(IF('MESSAGE SSP1 SSP2'!J$65=0,1,'MESSAGE SSP1 SSP2'!J$65/AVERAGE('MESSAGE SSP1 SSP2'!J$53:J$63))*'MESSAGE SSP1 SSP2'!J60,""))</f>
        <v>200</v>
      </c>
      <c r="K42">
        <f>IF('MESSAGE SSP1 SSP2'!K60=0,"",IFERROR(IF('MESSAGE SSP1 SSP2'!K$65=0,1,'MESSAGE SSP1 SSP2'!K$65/AVERAGE('MESSAGE SSP1 SSP2'!K$53:K$63))*'MESSAGE SSP1 SSP2'!K60,""))</f>
        <v>150</v>
      </c>
      <c r="L42">
        <f>IF('MESSAGE SSP1 SSP2'!L60=0,"",IFERROR(IF('MESSAGE SSP1 SSP2'!L$65=0,1,'MESSAGE SSP1 SSP2'!L$65/AVERAGE('MESSAGE SSP1 SSP2'!L$53:L$63))*'MESSAGE SSP1 SSP2'!L60,""))</f>
        <v>130</v>
      </c>
      <c r="M42">
        <f>IF('MESSAGE SSP1 SSP2'!M60=0,"",IFERROR(IF('MESSAGE SSP1 SSP2'!M$65=0,1,'MESSAGE SSP1 SSP2'!M$65/AVERAGE('MESSAGE SSP1 SSP2'!M$53:M$63))*'MESSAGE SSP1 SSP2'!M60,""))</f>
        <v>100</v>
      </c>
      <c r="N42">
        <f>IF('MESSAGE SSP1 SSP2'!N60=0,"",IFERROR(IF('MESSAGE SSP1 SSP2'!N$65=0,1,'MESSAGE SSP1 SSP2'!N$65/AVERAGE('MESSAGE SSP1 SSP2'!N$53:N$63))*'MESSAGE SSP1 SSP2'!N60,""))</f>
        <v>70</v>
      </c>
      <c r="O42">
        <f>IF('MESSAGE SSP1 SSP2'!O60=0,"",IFERROR(IF('MESSAGE SSP1 SSP2'!O$65=0,1,'MESSAGE SSP1 SSP2'!O$65/AVERAGE('MESSAGE SSP1 SSP2'!O$53:O$63))*'MESSAGE SSP1 SSP2'!O60,""))</f>
        <v>40</v>
      </c>
    </row>
    <row r="43" spans="1:15" x14ac:dyDescent="0.25">
      <c r="A43" s="119"/>
      <c r="B43" s="119" t="s">
        <v>107</v>
      </c>
      <c r="C43" s="119"/>
      <c r="D43" t="str">
        <f>IF('MESSAGE SSP1 SSP2'!D61=0,"",IFERROR(IF('MESSAGE SSP1 SSP2'!D$65=0,1,'MESSAGE SSP1 SSP2'!D$65/AVERAGE('MESSAGE SSP1 SSP2'!D$53:D$63))*'MESSAGE SSP1 SSP2'!D61,""))</f>
        <v/>
      </c>
      <c r="E43" t="str">
        <f>IF('MESSAGE SSP1 SSP2'!E61=0,"",IFERROR(IF('MESSAGE SSP1 SSP2'!E$65=0,1,'MESSAGE SSP1 SSP2'!E$65/AVERAGE('MESSAGE SSP1 SSP2'!E$53:E$63))*'MESSAGE SSP1 SSP2'!E61,""))</f>
        <v/>
      </c>
      <c r="F43" t="str">
        <f>IF('MESSAGE SSP1 SSP2'!F61=0,"",IFERROR(IF('MESSAGE SSP1 SSP2'!F$65=0,1,'MESSAGE SSP1 SSP2'!F$65/AVERAGE('MESSAGE SSP1 SSP2'!F$53:F$63))*'MESSAGE SSP1 SSP2'!F61,""))</f>
        <v/>
      </c>
      <c r="G43" t="str">
        <f>IF('MESSAGE SSP1 SSP2'!G61=0,"",IFERROR(IF('MESSAGE SSP1 SSP2'!G$65=0,1,'MESSAGE SSP1 SSP2'!G$65/AVERAGE('MESSAGE SSP1 SSP2'!G$53:G$63))*'MESSAGE SSP1 SSP2'!G61,""))</f>
        <v/>
      </c>
      <c r="H43">
        <f>IF('MESSAGE SSP1 SSP2'!H61=0,"",IFERROR(IF('MESSAGE SSP1 SSP2'!H$65=0,1,'MESSAGE SSP1 SSP2'!H$65/AVERAGE('MESSAGE SSP1 SSP2'!H$53:H$63))*'MESSAGE SSP1 SSP2'!H61,""))</f>
        <v>399.99999999999994</v>
      </c>
      <c r="I43">
        <f>IF('MESSAGE SSP1 SSP2'!I61=0,"",IFERROR(IF('MESSAGE SSP1 SSP2'!I$65=0,1,'MESSAGE SSP1 SSP2'!I$65/AVERAGE('MESSAGE SSP1 SSP2'!I$53:I$63))*'MESSAGE SSP1 SSP2'!I61,""))</f>
        <v>300</v>
      </c>
      <c r="J43">
        <f>IF('MESSAGE SSP1 SSP2'!J61=0,"",IFERROR(IF('MESSAGE SSP1 SSP2'!J$65=0,1,'MESSAGE SSP1 SSP2'!J$65/AVERAGE('MESSAGE SSP1 SSP2'!J$53:J$63))*'MESSAGE SSP1 SSP2'!J61,""))</f>
        <v>200</v>
      </c>
      <c r="K43">
        <f>IF('MESSAGE SSP1 SSP2'!K61=0,"",IFERROR(IF('MESSAGE SSP1 SSP2'!K$65=0,1,'MESSAGE SSP1 SSP2'!K$65/AVERAGE('MESSAGE SSP1 SSP2'!K$53:K$63))*'MESSAGE SSP1 SSP2'!K61,""))</f>
        <v>150</v>
      </c>
      <c r="L43">
        <f>IF('MESSAGE SSP1 SSP2'!L61=0,"",IFERROR(IF('MESSAGE SSP1 SSP2'!L$65=0,1,'MESSAGE SSP1 SSP2'!L$65/AVERAGE('MESSAGE SSP1 SSP2'!L$53:L$63))*'MESSAGE SSP1 SSP2'!L61,""))</f>
        <v>130</v>
      </c>
      <c r="M43">
        <f>IF('MESSAGE SSP1 SSP2'!M61=0,"",IFERROR(IF('MESSAGE SSP1 SSP2'!M$65=0,1,'MESSAGE SSP1 SSP2'!M$65/AVERAGE('MESSAGE SSP1 SSP2'!M$53:M$63))*'MESSAGE SSP1 SSP2'!M61,""))</f>
        <v>100</v>
      </c>
      <c r="N43">
        <f>IF('MESSAGE SSP1 SSP2'!N61=0,"",IFERROR(IF('MESSAGE SSP1 SSP2'!N$65=0,1,'MESSAGE SSP1 SSP2'!N$65/AVERAGE('MESSAGE SSP1 SSP2'!N$53:N$63))*'MESSAGE SSP1 SSP2'!N61,""))</f>
        <v>70</v>
      </c>
      <c r="O43">
        <f>IF('MESSAGE SSP1 SSP2'!O61=0,"",IFERROR(IF('MESSAGE SSP1 SSP2'!O$65=0,1,'MESSAGE SSP1 SSP2'!O$65/AVERAGE('MESSAGE SSP1 SSP2'!O$53:O$63))*'MESSAGE SSP1 SSP2'!O61,""))</f>
        <v>40</v>
      </c>
    </row>
    <row r="44" spans="1:15" x14ac:dyDescent="0.25">
      <c r="A44" s="119"/>
      <c r="B44" s="119" t="s">
        <v>108</v>
      </c>
      <c r="C44" s="119"/>
      <c r="D44" t="str">
        <f>IF('MESSAGE SSP1 SSP2'!D62=0,"",IFERROR(IF('MESSAGE SSP1 SSP2'!D$65=0,1,'MESSAGE SSP1 SSP2'!D$65/AVERAGE('MESSAGE SSP1 SSP2'!D$53:D$63))*'MESSAGE SSP1 SSP2'!D62,""))</f>
        <v/>
      </c>
      <c r="E44" t="str">
        <f>IF('MESSAGE SSP1 SSP2'!E62=0,"",IFERROR(IF('MESSAGE SSP1 SSP2'!E$65=0,1,'MESSAGE SSP1 SSP2'!E$65/AVERAGE('MESSAGE SSP1 SSP2'!E$53:E$63))*'MESSAGE SSP1 SSP2'!E62,""))</f>
        <v/>
      </c>
      <c r="F44" t="str">
        <f>IF('MESSAGE SSP1 SSP2'!F62=0,"",IFERROR(IF('MESSAGE SSP1 SSP2'!F$65=0,1,'MESSAGE SSP1 SSP2'!F$65/AVERAGE('MESSAGE SSP1 SSP2'!F$53:F$63))*'MESSAGE SSP1 SSP2'!F62,""))</f>
        <v/>
      </c>
      <c r="G44" t="str">
        <f>IF('MESSAGE SSP1 SSP2'!G62=0,"",IFERROR(IF('MESSAGE SSP1 SSP2'!G$65=0,1,'MESSAGE SSP1 SSP2'!G$65/AVERAGE('MESSAGE SSP1 SSP2'!G$53:G$63))*'MESSAGE SSP1 SSP2'!G62,""))</f>
        <v/>
      </c>
      <c r="H44">
        <f>IF('MESSAGE SSP1 SSP2'!H62=0,"",IFERROR(IF('MESSAGE SSP1 SSP2'!H$65=0,1,'MESSAGE SSP1 SSP2'!H$65/AVERAGE('MESSAGE SSP1 SSP2'!H$53:H$63))*'MESSAGE SSP1 SSP2'!H62,""))</f>
        <v>399.99999999999994</v>
      </c>
      <c r="I44">
        <f>IF('MESSAGE SSP1 SSP2'!I62=0,"",IFERROR(IF('MESSAGE SSP1 SSP2'!I$65=0,1,'MESSAGE SSP1 SSP2'!I$65/AVERAGE('MESSAGE SSP1 SSP2'!I$53:I$63))*'MESSAGE SSP1 SSP2'!I62,""))</f>
        <v>300</v>
      </c>
      <c r="J44">
        <f>IF('MESSAGE SSP1 SSP2'!J62=0,"",IFERROR(IF('MESSAGE SSP1 SSP2'!J$65=0,1,'MESSAGE SSP1 SSP2'!J$65/AVERAGE('MESSAGE SSP1 SSP2'!J$53:J$63))*'MESSAGE SSP1 SSP2'!J62,""))</f>
        <v>200</v>
      </c>
      <c r="K44">
        <f>IF('MESSAGE SSP1 SSP2'!K62=0,"",IFERROR(IF('MESSAGE SSP1 SSP2'!K$65=0,1,'MESSAGE SSP1 SSP2'!K$65/AVERAGE('MESSAGE SSP1 SSP2'!K$53:K$63))*'MESSAGE SSP1 SSP2'!K62,""))</f>
        <v>150</v>
      </c>
      <c r="L44">
        <f>IF('MESSAGE SSP1 SSP2'!L62=0,"",IFERROR(IF('MESSAGE SSP1 SSP2'!L$65=0,1,'MESSAGE SSP1 SSP2'!L$65/AVERAGE('MESSAGE SSP1 SSP2'!L$53:L$63))*'MESSAGE SSP1 SSP2'!L62,""))</f>
        <v>130</v>
      </c>
      <c r="M44">
        <f>IF('MESSAGE SSP1 SSP2'!M62=0,"",IFERROR(IF('MESSAGE SSP1 SSP2'!M$65=0,1,'MESSAGE SSP1 SSP2'!M$65/AVERAGE('MESSAGE SSP1 SSP2'!M$53:M$63))*'MESSAGE SSP1 SSP2'!M62,""))</f>
        <v>100</v>
      </c>
      <c r="N44">
        <f>IF('MESSAGE SSP1 SSP2'!N62=0,"",IFERROR(IF('MESSAGE SSP1 SSP2'!N$65=0,1,'MESSAGE SSP1 SSP2'!N$65/AVERAGE('MESSAGE SSP1 SSP2'!N$53:N$63))*'MESSAGE SSP1 SSP2'!N62,""))</f>
        <v>70</v>
      </c>
      <c r="O44">
        <f>IF('MESSAGE SSP1 SSP2'!O62=0,"",IFERROR(IF('MESSAGE SSP1 SSP2'!O$65=0,1,'MESSAGE SSP1 SSP2'!O$65/AVERAGE('MESSAGE SSP1 SSP2'!O$53:O$63))*'MESSAGE SSP1 SSP2'!O62,""))</f>
        <v>40</v>
      </c>
    </row>
    <row r="45" spans="1:15" x14ac:dyDescent="0.25">
      <c r="A45" s="119"/>
      <c r="B45" s="119" t="s">
        <v>109</v>
      </c>
      <c r="C45" s="119"/>
      <c r="D45" t="str">
        <f>IF('MESSAGE SSP1 SSP2'!D63=0,"",IFERROR(IF('MESSAGE SSP1 SSP2'!D$65=0,1,'MESSAGE SSP1 SSP2'!D$65/AVERAGE('MESSAGE SSP1 SSP2'!D$53:D$63))*'MESSAGE SSP1 SSP2'!D63,""))</f>
        <v/>
      </c>
      <c r="E45" t="str">
        <f>IF('MESSAGE SSP1 SSP2'!E63=0,"",IFERROR(IF('MESSAGE SSP1 SSP2'!E$65=0,1,'MESSAGE SSP1 SSP2'!E$65/AVERAGE('MESSAGE SSP1 SSP2'!E$53:E$63))*'MESSAGE SSP1 SSP2'!E63,""))</f>
        <v/>
      </c>
      <c r="F45" t="str">
        <f>IF('MESSAGE SSP1 SSP2'!F63=0,"",IFERROR(IF('MESSAGE SSP1 SSP2'!F$65=0,1,'MESSAGE SSP1 SSP2'!F$65/AVERAGE('MESSAGE SSP1 SSP2'!F$53:F$63))*'MESSAGE SSP1 SSP2'!F63,""))</f>
        <v/>
      </c>
      <c r="G45">
        <f>IF('MESSAGE SSP1 SSP2'!G63=0,"",IFERROR(IF('MESSAGE SSP1 SSP2'!G$65=0,1,'MESSAGE SSP1 SSP2'!G$65/AVERAGE('MESSAGE SSP1 SSP2'!G$53:G$63))*'MESSAGE SSP1 SSP2'!G63,""))</f>
        <v>550</v>
      </c>
      <c r="H45">
        <f>IF('MESSAGE SSP1 SSP2'!H63=0,"",IFERROR(IF('MESSAGE SSP1 SSP2'!H$65=0,1,'MESSAGE SSP1 SSP2'!H$65/AVERAGE('MESSAGE SSP1 SSP2'!H$53:H$63))*'MESSAGE SSP1 SSP2'!H63,""))</f>
        <v>399.99999999999994</v>
      </c>
      <c r="I45">
        <f>IF('MESSAGE SSP1 SSP2'!I63=0,"",IFERROR(IF('MESSAGE SSP1 SSP2'!I$65=0,1,'MESSAGE SSP1 SSP2'!I$65/AVERAGE('MESSAGE SSP1 SSP2'!I$53:I$63))*'MESSAGE SSP1 SSP2'!I63,""))</f>
        <v>300</v>
      </c>
      <c r="J45">
        <f>IF('MESSAGE SSP1 SSP2'!J63=0,"",IFERROR(IF('MESSAGE SSP1 SSP2'!J$65=0,1,'MESSAGE SSP1 SSP2'!J$65/AVERAGE('MESSAGE SSP1 SSP2'!J$53:J$63))*'MESSAGE SSP1 SSP2'!J63,""))</f>
        <v>200</v>
      </c>
      <c r="K45">
        <f>IF('MESSAGE SSP1 SSP2'!K63=0,"",IFERROR(IF('MESSAGE SSP1 SSP2'!K$65=0,1,'MESSAGE SSP1 SSP2'!K$65/AVERAGE('MESSAGE SSP1 SSP2'!K$53:K$63))*'MESSAGE SSP1 SSP2'!K63,""))</f>
        <v>150</v>
      </c>
      <c r="L45">
        <f>IF('MESSAGE SSP1 SSP2'!L63=0,"",IFERROR(IF('MESSAGE SSP1 SSP2'!L$65=0,1,'MESSAGE SSP1 SSP2'!L$65/AVERAGE('MESSAGE SSP1 SSP2'!L$53:L$63))*'MESSAGE SSP1 SSP2'!L63,""))</f>
        <v>130</v>
      </c>
      <c r="M45">
        <f>IF('MESSAGE SSP1 SSP2'!M63=0,"",IFERROR(IF('MESSAGE SSP1 SSP2'!M$65=0,1,'MESSAGE SSP1 SSP2'!M$65/AVERAGE('MESSAGE SSP1 SSP2'!M$53:M$63))*'MESSAGE SSP1 SSP2'!M63,""))</f>
        <v>100</v>
      </c>
      <c r="N45">
        <f>IF('MESSAGE SSP1 SSP2'!N63=0,"",IFERROR(IF('MESSAGE SSP1 SSP2'!N$65=0,1,'MESSAGE SSP1 SSP2'!N$65/AVERAGE('MESSAGE SSP1 SSP2'!N$53:N$63))*'MESSAGE SSP1 SSP2'!N63,""))</f>
        <v>70</v>
      </c>
      <c r="O45">
        <f>IF('MESSAGE SSP1 SSP2'!O63=0,"",IFERROR(IF('MESSAGE SSP1 SSP2'!O$65=0,1,'MESSAGE SSP1 SSP2'!O$65/AVERAGE('MESSAGE SSP1 SSP2'!O$53:O$63))*'MESSAGE SSP1 SSP2'!O63,""))</f>
        <v>40</v>
      </c>
    </row>
    <row r="46" spans="1:15" x14ac:dyDescent="0.25">
      <c r="A46" s="119" t="s">
        <v>12</v>
      </c>
      <c r="B46" s="119" t="s">
        <v>99</v>
      </c>
      <c r="C46" s="119"/>
      <c r="D46" t="str">
        <f>IFERROR(IF('MESSAGE SSP1 SSP2'!D$99=0,1,'MESSAGE SSP1 SSP2'!D$99/AVERAGE('MESSAGE SSP1 SSP2'!D$87:D$97))*'MESSAGE SSP1 SSP2'!D87,"")</f>
        <v/>
      </c>
      <c r="E46">
        <f>IFERROR(IF('MESSAGE SSP1 SSP2'!E$99=0,1,'MESSAGE SSP1 SSP2'!E$99/AVERAGE('MESSAGE SSP1 SSP2'!E$87:E$97))*'MESSAGE SSP1 SSP2'!E87,"")</f>
        <v>1187.0811402009706</v>
      </c>
      <c r="F46">
        <f>IFERROR(IF('MESSAGE SSP1 SSP2'!F$99=0,1,'MESSAGE SSP1 SSP2'!F$99/AVERAGE('MESSAGE SSP1 SSP2'!F$87:F$97))*'MESSAGE SSP1 SSP2'!F87,"")</f>
        <v>847.46871677435195</v>
      </c>
      <c r="G46">
        <f>IFERROR(IF('MESSAGE SSP1 SSP2'!G$99=0,1,'MESSAGE SSP1 SSP2'!G$99/AVERAGE('MESSAGE SSP1 SSP2'!G$87:G$97))*'MESSAGE SSP1 SSP2'!G87,"")</f>
        <v>242.61971830985917</v>
      </c>
      <c r="H46">
        <f>IFERROR(IF('MESSAGE SSP1 SSP2'!H$99=0,1,'MESSAGE SSP1 SSP2'!H$99/AVERAGE('MESSAGE SSP1 SSP2'!H$87:H$97))*'MESSAGE SSP1 SSP2'!H87,"")</f>
        <v>118.01504689271358</v>
      </c>
      <c r="I46">
        <f>IFERROR(IF('MESSAGE SSP1 SSP2'!I$99=0,1,'MESSAGE SSP1 SSP2'!I$99/AVERAGE('MESSAGE SSP1 SSP2'!I$87:I$97))*'MESSAGE SSP1 SSP2'!I87,"")</f>
        <v>78.545849158979919</v>
      </c>
      <c r="J46">
        <f>IFERROR(IF('MESSAGE SSP1 SSP2'!J$99=0,1,'MESSAGE SSP1 SSP2'!J$99/AVERAGE('MESSAGE SSP1 SSP2'!J$87:J$97))*'MESSAGE SSP1 SSP2'!J87,"")</f>
        <v>80.324790101635003</v>
      </c>
      <c r="K46">
        <f>IFERROR(IF('MESSAGE SSP1 SSP2'!K$99=0,1,'MESSAGE SSP1 SSP2'!K$99/AVERAGE('MESSAGE SSP1 SSP2'!K$87:K$97))*'MESSAGE SSP1 SSP2'!K87,"")</f>
        <v>83.190224570673706</v>
      </c>
      <c r="L46">
        <f>IFERROR(IF('MESSAGE SSP1 SSP2'!L$99=0,1,'MESSAGE SSP1 SSP2'!L$99/AVERAGE('MESSAGE SSP1 SSP2'!L$87:L$97))*'MESSAGE SSP1 SSP2'!L87,"")</f>
        <v>85.931889892285938</v>
      </c>
      <c r="M46">
        <f>IFERROR(IF('MESSAGE SSP1 SSP2'!M$99=0,1,'MESSAGE SSP1 SSP2'!M$99/AVERAGE('MESSAGE SSP1 SSP2'!M$87:M$97))*'MESSAGE SSP1 SSP2'!M87,"")</f>
        <v>87.885985748218516</v>
      </c>
      <c r="N46">
        <f>IFERROR(IF('MESSAGE SSP1 SSP2'!N$99=0,1,'MESSAGE SSP1 SSP2'!N$99/AVERAGE('MESSAGE SSP1 SSP2'!N$87:N$97))*'MESSAGE SSP1 SSP2'!N87,"")</f>
        <v>87.961962394640153</v>
      </c>
      <c r="O46">
        <f>IFERROR(IF('MESSAGE SSP1 SSP2'!O$99=0,1,'MESSAGE SSP1 SSP2'!O$99/AVERAGE('MESSAGE SSP1 SSP2'!O$87:O$97))*'MESSAGE SSP1 SSP2'!O87,"")</f>
        <v>87.961962394640153</v>
      </c>
    </row>
    <row r="47" spans="1:15" x14ac:dyDescent="0.25">
      <c r="A47" s="119"/>
      <c r="B47" s="119" t="s">
        <v>100</v>
      </c>
      <c r="C47" s="119"/>
      <c r="D47" t="str">
        <f>IFERROR(IF('MESSAGE SSP1 SSP2'!D$99=0,1,'MESSAGE SSP1 SSP2'!D$99/AVERAGE('MESSAGE SSP1 SSP2'!D$87:D$97))*'MESSAGE SSP1 SSP2'!D88,"")</f>
        <v/>
      </c>
      <c r="E47">
        <f>IFERROR(IF('MESSAGE SSP1 SSP2'!E$99=0,1,'MESSAGE SSP1 SSP2'!E$99/AVERAGE('MESSAGE SSP1 SSP2'!E$87:E$97))*'MESSAGE SSP1 SSP2'!E88,"")</f>
        <v>983.06719529701274</v>
      </c>
      <c r="F47">
        <f>IFERROR(IF('MESSAGE SSP1 SSP2'!F$99=0,1,'MESSAGE SSP1 SSP2'!F$99/AVERAGE('MESSAGE SSP1 SSP2'!F$87:F$97))*'MESSAGE SSP1 SSP2'!F88,"")</f>
        <v>860.96344156375244</v>
      </c>
      <c r="G47">
        <f>IFERROR(IF('MESSAGE SSP1 SSP2'!G$99=0,1,'MESSAGE SSP1 SSP2'!G$99/AVERAGE('MESSAGE SSP1 SSP2'!G$87:G$97))*'MESSAGE SSP1 SSP2'!G88,"")</f>
        <v>288.16901408450707</v>
      </c>
      <c r="H47">
        <f>IFERROR(IF('MESSAGE SSP1 SSP2'!H$99=0,1,'MESSAGE SSP1 SSP2'!H$99/AVERAGE('MESSAGE SSP1 SSP2'!H$87:H$97))*'MESSAGE SSP1 SSP2'!H88,"")</f>
        <v>153.7256518602494</v>
      </c>
      <c r="I47">
        <f>IFERROR(IF('MESSAGE SSP1 SSP2'!I$99=0,1,'MESSAGE SSP1 SSP2'!I$99/AVERAGE('MESSAGE SSP1 SSP2'!I$87:I$97))*'MESSAGE SSP1 SSP2'!I88,"")</f>
        <v>105.16549104720563</v>
      </c>
      <c r="J47">
        <f>IFERROR(IF('MESSAGE SSP1 SSP2'!J$99=0,1,'MESSAGE SSP1 SSP2'!J$99/AVERAGE('MESSAGE SSP1 SSP2'!J$87:J$97))*'MESSAGE SSP1 SSP2'!J88,"")</f>
        <v>104.99337163057888</v>
      </c>
      <c r="K47">
        <f>IFERROR(IF('MESSAGE SSP1 SSP2'!K$99=0,1,'MESSAGE SSP1 SSP2'!K$99/AVERAGE('MESSAGE SSP1 SSP2'!K$87:K$97))*'MESSAGE SSP1 SSP2'!K88,"")</f>
        <v>103.29150154117129</v>
      </c>
      <c r="L47">
        <f>IFERROR(IF('MESSAGE SSP1 SSP2'!L$99=0,1,'MESSAGE SSP1 SSP2'!L$99/AVERAGE('MESSAGE SSP1 SSP2'!L$87:L$97))*'MESSAGE SSP1 SSP2'!L88,"")</f>
        <v>102.0890001088021</v>
      </c>
      <c r="M47">
        <f>IFERROR(IF('MESSAGE SSP1 SSP2'!M$99=0,1,'MESSAGE SSP1 SSP2'!M$99/AVERAGE('MESSAGE SSP1 SSP2'!M$87:M$97))*'MESSAGE SSP1 SSP2'!M88,"")</f>
        <v>102.61282660332542</v>
      </c>
      <c r="N47">
        <f>IFERROR(IF('MESSAGE SSP1 SSP2'!N$99=0,1,'MESSAGE SSP1 SSP2'!N$99/AVERAGE('MESSAGE SSP1 SSP2'!N$87:N$97))*'MESSAGE SSP1 SSP2'!N88,"")</f>
        <v>102.70153447157986</v>
      </c>
      <c r="O47">
        <f>IFERROR(IF('MESSAGE SSP1 SSP2'!O$99=0,1,'MESSAGE SSP1 SSP2'!O$99/AVERAGE('MESSAGE SSP1 SSP2'!O$87:O$97))*'MESSAGE SSP1 SSP2'!O88,"")</f>
        <v>102.70153447157986</v>
      </c>
    </row>
    <row r="48" spans="1:15" x14ac:dyDescent="0.25">
      <c r="A48" s="119"/>
      <c r="B48" s="119" t="s">
        <v>101</v>
      </c>
      <c r="C48" s="119"/>
      <c r="D48" t="str">
        <f>IFERROR(IF('MESSAGE SSP1 SSP2'!D$99=0,1,'MESSAGE SSP1 SSP2'!D$99/AVERAGE('MESSAGE SSP1 SSP2'!D$87:D$97))*'MESSAGE SSP1 SSP2'!D89,"")</f>
        <v/>
      </c>
      <c r="E48">
        <f>IFERROR(IF('MESSAGE SSP1 SSP2'!E$99=0,1,'MESSAGE SSP1 SSP2'!E$99/AVERAGE('MESSAGE SSP1 SSP2'!E$87:E$97))*'MESSAGE SSP1 SSP2'!E89,"")</f>
        <v>1354.0925558821518</v>
      </c>
      <c r="F48">
        <f>IFERROR(IF('MESSAGE SSP1 SSP2'!F$99=0,1,'MESSAGE SSP1 SSP2'!F$99/AVERAGE('MESSAGE SSP1 SSP2'!F$87:F$97))*'MESSAGE SSP1 SSP2'!F89,"")</f>
        <v>1026.498732313732</v>
      </c>
      <c r="G48">
        <f>IFERROR(IF('MESSAGE SSP1 SSP2'!G$99=0,1,'MESSAGE SSP1 SSP2'!G$99/AVERAGE('MESSAGE SSP1 SSP2'!G$87:G$97))*'MESSAGE SSP1 SSP2'!G89,"")</f>
        <v>309.54929577464793</v>
      </c>
      <c r="H48">
        <f>IFERROR(IF('MESSAGE SSP1 SSP2'!H$99=0,1,'MESSAGE SSP1 SSP2'!H$99/AVERAGE('MESSAGE SSP1 SSP2'!H$87:H$97))*'MESSAGE SSP1 SSP2'!H89,"")</f>
        <v>155.42615685870348</v>
      </c>
      <c r="I48">
        <f>IFERROR(IF('MESSAGE SSP1 SSP2'!I$99=0,1,'MESSAGE SSP1 SSP2'!I$99/AVERAGE('MESSAGE SSP1 SSP2'!I$87:I$97))*'MESSAGE SSP1 SSP2'!I89,"")</f>
        <v>104.09115572436245</v>
      </c>
      <c r="J48">
        <f>IFERROR(IF('MESSAGE SSP1 SSP2'!J$99=0,1,'MESSAGE SSP1 SSP2'!J$99/AVERAGE('MESSAGE SSP1 SSP2'!J$87:J$97))*'MESSAGE SSP1 SSP2'!J89,"")</f>
        <v>104.62881131241714</v>
      </c>
      <c r="K48">
        <f>IFERROR(IF('MESSAGE SSP1 SSP2'!K$99=0,1,'MESSAGE SSP1 SSP2'!K$99/AVERAGE('MESSAGE SSP1 SSP2'!K$87:K$97))*'MESSAGE SSP1 SSP2'!K89,"")</f>
        <v>105.10788199031263</v>
      </c>
      <c r="L48">
        <f>IFERROR(IF('MESSAGE SSP1 SSP2'!L$99=0,1,'MESSAGE SSP1 SSP2'!L$99/AVERAGE('MESSAGE SSP1 SSP2'!L$87:L$97))*'MESSAGE SSP1 SSP2'!L89,"")</f>
        <v>105.0810575563051</v>
      </c>
      <c r="M48">
        <f>IFERROR(IF('MESSAGE SSP1 SSP2'!M$99=0,1,'MESSAGE SSP1 SSP2'!M$99/AVERAGE('MESSAGE SSP1 SSP2'!M$87:M$97))*'MESSAGE SSP1 SSP2'!M89,"")</f>
        <v>104.51306413301663</v>
      </c>
      <c r="N48">
        <f>IFERROR(IF('MESSAGE SSP1 SSP2'!N$99=0,1,'MESSAGE SSP1 SSP2'!N$99/AVERAGE('MESSAGE SSP1 SSP2'!N$87:N$97))*'MESSAGE SSP1 SSP2'!N89,"")</f>
        <v>104.60341473957207</v>
      </c>
      <c r="O48">
        <f>IFERROR(IF('MESSAGE SSP1 SSP2'!O$99=0,1,'MESSAGE SSP1 SSP2'!O$99/AVERAGE('MESSAGE SSP1 SSP2'!O$87:O$97))*'MESSAGE SSP1 SSP2'!O89,"")</f>
        <v>104.60341473957207</v>
      </c>
    </row>
    <row r="49" spans="1:15" x14ac:dyDescent="0.25">
      <c r="A49" s="119"/>
      <c r="B49" s="119" t="s">
        <v>102</v>
      </c>
      <c r="C49" s="119"/>
      <c r="D49" t="str">
        <f>IFERROR(IF('MESSAGE SSP1 SSP2'!D$99=0,1,'MESSAGE SSP1 SSP2'!D$99/AVERAGE('MESSAGE SSP1 SSP2'!D$87:D$97))*'MESSAGE SSP1 SSP2'!D90,"")</f>
        <v/>
      </c>
      <c r="E49">
        <f>IFERROR(IF('MESSAGE SSP1 SSP2'!E$99=0,1,'MESSAGE SSP1 SSP2'!E$99/AVERAGE('MESSAGE SSP1 SSP2'!E$87:E$97))*'MESSAGE SSP1 SSP2'!E90,"")</f>
        <v>1335.0912570920773</v>
      </c>
      <c r="F49">
        <f>IFERROR(IF('MESSAGE SSP1 SSP2'!F$99=0,1,'MESSAGE SSP1 SSP2'!F$99/AVERAGE('MESSAGE SSP1 SSP2'!F$87:F$97))*'MESSAGE SSP1 SSP2'!F90,"")</f>
        <v>1002.2082276928111</v>
      </c>
      <c r="G49">
        <f>IFERROR(IF('MESSAGE SSP1 SSP2'!G$99=0,1,'MESSAGE SSP1 SSP2'!G$99/AVERAGE('MESSAGE SSP1 SSP2'!G$87:G$97))*'MESSAGE SSP1 SSP2'!G90,"")</f>
        <v>299.0140845070423</v>
      </c>
      <c r="H49">
        <f>IFERROR(IF('MESSAGE SSP1 SSP2'!H$99=0,1,'MESSAGE SSP1 SSP2'!H$99/AVERAGE('MESSAGE SSP1 SSP2'!H$87:H$97))*'MESSAGE SSP1 SSP2'!H90,"")</f>
        <v>148.96423786457797</v>
      </c>
      <c r="I49">
        <f>IFERROR(IF('MESSAGE SSP1 SSP2'!I$99=0,1,'MESSAGE SSP1 SSP2'!I$99/AVERAGE('MESSAGE SSP1 SSP2'!I$87:I$97))*'MESSAGE SSP1 SSP2'!I90,"")</f>
        <v>99.196961475854579</v>
      </c>
      <c r="J49">
        <f>IFERROR(IF('MESSAGE SSP1 SSP2'!J$99=0,1,'MESSAGE SSP1 SSP2'!J$99/AVERAGE('MESSAGE SSP1 SSP2'!J$87:J$97))*'MESSAGE SSP1 SSP2'!J90,"")</f>
        <v>99.403446752098986</v>
      </c>
      <c r="K49">
        <f>IFERROR(IF('MESSAGE SSP1 SSP2'!K$99=0,1,'MESSAGE SSP1 SSP2'!K$99/AVERAGE('MESSAGE SSP1 SSP2'!K$87:K$97))*'MESSAGE SSP1 SSP2'!K90,"")</f>
        <v>99.53764861294583</v>
      </c>
      <c r="L49">
        <f>IFERROR(IF('MESSAGE SSP1 SSP2'!L$99=0,1,'MESSAGE SSP1 SSP2'!L$99/AVERAGE('MESSAGE SSP1 SSP2'!L$87:L$97))*'MESSAGE SSP1 SSP2'!L90,"")</f>
        <v>99.336307257099349</v>
      </c>
      <c r="M49">
        <f>IFERROR(IF('MESSAGE SSP1 SSP2'!M$99=0,1,'MESSAGE SSP1 SSP2'!M$99/AVERAGE('MESSAGE SSP1 SSP2'!M$87:M$97))*'MESSAGE SSP1 SSP2'!M90,"")</f>
        <v>98.337292161520182</v>
      </c>
      <c r="N49">
        <f>IFERROR(IF('MESSAGE SSP1 SSP2'!N$99=0,1,'MESSAGE SSP1 SSP2'!N$99/AVERAGE('MESSAGE SSP1 SSP2'!N$87:N$97))*'MESSAGE SSP1 SSP2'!N90,"")</f>
        <v>98.422303868597368</v>
      </c>
      <c r="O49">
        <f>IFERROR(IF('MESSAGE SSP1 SSP2'!O$99=0,1,'MESSAGE SSP1 SSP2'!O$99/AVERAGE('MESSAGE SSP1 SSP2'!O$87:O$97))*'MESSAGE SSP1 SSP2'!O90,"")</f>
        <v>98.422303868597368</v>
      </c>
    </row>
    <row r="50" spans="1:15" x14ac:dyDescent="0.25">
      <c r="A50" s="119"/>
      <c r="B50" s="119" t="s">
        <v>103</v>
      </c>
      <c r="C50" s="119"/>
      <c r="D50" t="str">
        <f>IFERROR(IF('MESSAGE SSP1 SSP2'!D$99=0,1,'MESSAGE SSP1 SSP2'!D$99/AVERAGE('MESSAGE SSP1 SSP2'!D$87:D$97))*'MESSAGE SSP1 SSP2'!D91,"")</f>
        <v/>
      </c>
      <c r="E50">
        <f>IFERROR(IF('MESSAGE SSP1 SSP2'!E$99=0,1,'MESSAGE SSP1 SSP2'!E$99/AVERAGE('MESSAGE SSP1 SSP2'!E$87:E$97))*'MESSAGE SSP1 SSP2'!E91,"")</f>
        <v>1239.0846947843324</v>
      </c>
      <c r="F50">
        <f>IFERROR(IF('MESSAGE SSP1 SSP2'!F$99=0,1,'MESSAGE SSP1 SSP2'!F$99/AVERAGE('MESSAGE SSP1 SSP2'!F$87:F$97))*'MESSAGE SSP1 SSP2'!F91,"")</f>
        <v>935.63425206510192</v>
      </c>
      <c r="G50">
        <f>IFERROR(IF('MESSAGE SSP1 SSP2'!G$99=0,1,'MESSAGE SSP1 SSP2'!G$99/AVERAGE('MESSAGE SSP1 SSP2'!G$87:G$97))*'MESSAGE SSP1 SSP2'!G91,"")</f>
        <v>281.35211267605638</v>
      </c>
      <c r="H50">
        <f>IFERROR(IF('MESSAGE SSP1 SSP2'!H$99=0,1,'MESSAGE SSP1 SSP2'!H$99/AVERAGE('MESSAGE SSP1 SSP2'!H$87:H$97))*'MESSAGE SSP1 SSP2'!H91,"")</f>
        <v>141.14191487168915</v>
      </c>
      <c r="I50">
        <f>IFERROR(IF('MESSAGE SSP1 SSP2'!I$99=0,1,'MESSAGE SSP1 SSP2'!I$99/AVERAGE('MESSAGE SSP1 SSP2'!I$87:I$97))*'MESSAGE SSP1 SSP2'!I91,"")</f>
        <v>94.899620184481819</v>
      </c>
      <c r="J50">
        <f>IFERROR(IF('MESSAGE SSP1 SSP2'!J$99=0,1,'MESSAGE SSP1 SSP2'!J$99/AVERAGE('MESSAGE SSP1 SSP2'!J$87:J$97))*'MESSAGE SSP1 SSP2'!J91,"")</f>
        <v>96.000883782589483</v>
      </c>
      <c r="K50">
        <f>IFERROR(IF('MESSAGE SSP1 SSP2'!K$99=0,1,'MESSAGE SSP1 SSP2'!K$99/AVERAGE('MESSAGE SSP1 SSP2'!K$87:K$97))*'MESSAGE SSP1 SSP2'!K91,"")</f>
        <v>97.115808014090703</v>
      </c>
      <c r="L50">
        <f>IFERROR(IF('MESSAGE SSP1 SSP2'!L$99=0,1,'MESSAGE SSP1 SSP2'!L$99/AVERAGE('MESSAGE SSP1 SSP2'!L$87:L$97))*'MESSAGE SSP1 SSP2'!L91,"")</f>
        <v>98.139484278098152</v>
      </c>
      <c r="M50">
        <f>IFERROR(IF('MESSAGE SSP1 SSP2'!M$99=0,1,'MESSAGE SSP1 SSP2'!M$99/AVERAGE('MESSAGE SSP1 SSP2'!M$87:M$97))*'MESSAGE SSP1 SSP2'!M91,"")</f>
        <v>98.693586698337285</v>
      </c>
      <c r="N50">
        <f>IFERROR(IF('MESSAGE SSP1 SSP2'!N$99=0,1,'MESSAGE SSP1 SSP2'!N$99/AVERAGE('MESSAGE SSP1 SSP2'!N$87:N$97))*'MESSAGE SSP1 SSP2'!N91,"")</f>
        <v>98.778906418845907</v>
      </c>
      <c r="O50">
        <f>IFERROR(IF('MESSAGE SSP1 SSP2'!O$99=0,1,'MESSAGE SSP1 SSP2'!O$99/AVERAGE('MESSAGE SSP1 SSP2'!O$87:O$97))*'MESSAGE SSP1 SSP2'!O91,"")</f>
        <v>98.778906418845907</v>
      </c>
    </row>
    <row r="51" spans="1:15" x14ac:dyDescent="0.25">
      <c r="A51" s="119"/>
      <c r="B51" s="119" t="s">
        <v>104</v>
      </c>
      <c r="C51" s="119"/>
      <c r="D51" t="str">
        <f>IFERROR(IF('MESSAGE SSP1 SSP2'!D$99=0,1,'MESSAGE SSP1 SSP2'!D$99/AVERAGE('MESSAGE SSP1 SSP2'!D$87:D$97))*'MESSAGE SSP1 SSP2'!D92,"")</f>
        <v/>
      </c>
      <c r="E51">
        <f>IFERROR(IF('MESSAGE SSP1 SSP2'!E$99=0,1,'MESSAGE SSP1 SSP2'!E$99/AVERAGE('MESSAGE SSP1 SSP2'!E$87:E$97))*'MESSAGE SSP1 SSP2'!E92,"")</f>
        <v>1286.0879075808325</v>
      </c>
      <c r="F51">
        <f>IFERROR(IF('MESSAGE SSP1 SSP2'!F$99=0,1,'MESSAGE SSP1 SSP2'!F$99/AVERAGE('MESSAGE SSP1 SSP2'!F$87:F$97))*'MESSAGE SSP1 SSP2'!F92,"")</f>
        <v>947.32968021591569</v>
      </c>
      <c r="G51">
        <f>IFERROR(IF('MESSAGE SSP1 SSP2'!G$99=0,1,'MESSAGE SSP1 SSP2'!G$99/AVERAGE('MESSAGE SSP1 SSP2'!G$87:G$97))*'MESSAGE SSP1 SSP2'!G92,"")</f>
        <v>278.56338028169017</v>
      </c>
      <c r="H51">
        <f>IFERROR(IF('MESSAGE SSP1 SSP2'!H$99=0,1,'MESSAGE SSP1 SSP2'!H$99/AVERAGE('MESSAGE SSP1 SSP2'!H$87:H$97))*'MESSAGE SSP1 SSP2'!H92,"")</f>
        <v>137.57085437493558</v>
      </c>
      <c r="I51">
        <f>IFERROR(IF('MESSAGE SSP1 SSP2'!I$99=0,1,'MESSAGE SSP1 SSP2'!I$99/AVERAGE('MESSAGE SSP1 SSP2'!I$87:I$97))*'MESSAGE SSP1 SSP2'!I92,"")</f>
        <v>91.676614215952242</v>
      </c>
      <c r="J51">
        <f>IFERROR(IF('MESSAGE SSP1 SSP2'!J$99=0,1,'MESSAGE SSP1 SSP2'!J$99/AVERAGE('MESSAGE SSP1 SSP2'!J$87:J$97))*'MESSAGE SSP1 SSP2'!J92,"")</f>
        <v>92.476800707026072</v>
      </c>
      <c r="K51">
        <f>IFERROR(IF('MESSAGE SSP1 SSP2'!K$99=0,1,'MESSAGE SSP1 SSP2'!K$99/AVERAGE('MESSAGE SSP1 SSP2'!K$87:K$97))*'MESSAGE SSP1 SSP2'!K92,"")</f>
        <v>93.725231175693523</v>
      </c>
      <c r="L51">
        <f>IFERROR(IF('MESSAGE SSP1 SSP2'!L$99=0,1,'MESSAGE SSP1 SSP2'!L$99/AVERAGE('MESSAGE SSP1 SSP2'!L$87:L$97))*'MESSAGE SSP1 SSP2'!L92,"")</f>
        <v>94.668697638994672</v>
      </c>
      <c r="M51">
        <f>IFERROR(IF('MESSAGE SSP1 SSP2'!M$99=0,1,'MESSAGE SSP1 SSP2'!M$99/AVERAGE('MESSAGE SSP1 SSP2'!M$87:M$97))*'MESSAGE SSP1 SSP2'!M92,"")</f>
        <v>94.774346793349167</v>
      </c>
      <c r="N51">
        <f>IFERROR(IF('MESSAGE SSP1 SSP2'!N$99=0,1,'MESSAGE SSP1 SSP2'!N$99/AVERAGE('MESSAGE SSP1 SSP2'!N$87:N$97))*'MESSAGE SSP1 SSP2'!N92,"")</f>
        <v>94.856278366111951</v>
      </c>
      <c r="O51">
        <f>IFERROR(IF('MESSAGE SSP1 SSP2'!O$99=0,1,'MESSAGE SSP1 SSP2'!O$99/AVERAGE('MESSAGE SSP1 SSP2'!O$87:O$97))*'MESSAGE SSP1 SSP2'!O92,"")</f>
        <v>94.856278366111951</v>
      </c>
    </row>
    <row r="52" spans="1:15" x14ac:dyDescent="0.25">
      <c r="A52" s="119"/>
      <c r="B52" s="119" t="s">
        <v>105</v>
      </c>
      <c r="C52" s="119"/>
      <c r="D52" t="str">
        <f>IFERROR(IF('MESSAGE SSP1 SSP2'!D$99=0,1,'MESSAGE SSP1 SSP2'!D$99/AVERAGE('MESSAGE SSP1 SSP2'!D$87:D$97))*'MESSAGE SSP1 SSP2'!D93,"")</f>
        <v/>
      </c>
      <c r="E52">
        <f>IFERROR(IF('MESSAGE SSP1 SSP2'!E$99=0,1,'MESSAGE SSP1 SSP2'!E$99/AVERAGE('MESSAGE SSP1 SSP2'!E$87:E$97))*'MESSAGE SSP1 SSP2'!E93,"")</f>
        <v>2200.1503862191535</v>
      </c>
      <c r="F52">
        <f>IFERROR(IF('MESSAGE SSP1 SSP2'!F$99=0,1,'MESSAGE SSP1 SSP2'!F$99/AVERAGE('MESSAGE SSP1 SSP2'!F$87:F$97))*'MESSAGE SSP1 SSP2'!F93,"")</f>
        <v>1488.9179684305227</v>
      </c>
      <c r="G52">
        <f>IFERROR(IF('MESSAGE SSP1 SSP2'!G$99=0,1,'MESSAGE SSP1 SSP2'!G$99/AVERAGE('MESSAGE SSP1 SSP2'!G$87:G$97))*'MESSAGE SSP1 SSP2'!G93,"")</f>
        <v>413.04225352112678</v>
      </c>
      <c r="H52">
        <f>IFERROR(IF('MESSAGE SSP1 SSP2'!H$99=0,1,'MESSAGE SSP1 SSP2'!H$99/AVERAGE('MESSAGE SSP1 SSP2'!H$87:H$97))*'MESSAGE SSP1 SSP2'!H93,"")</f>
        <v>194.53777182314747</v>
      </c>
      <c r="I52">
        <f>IFERROR(IF('MESSAGE SSP1 SSP2'!I$99=0,1,'MESSAGE SSP1 SSP2'!I$99/AVERAGE('MESSAGE SSP1 SSP2'!I$87:I$97))*'MESSAGE SSP1 SSP2'!I93,"")</f>
        <v>123.19045035268583</v>
      </c>
      <c r="J52">
        <f>IFERROR(IF('MESSAGE SSP1 SSP2'!J$99=0,1,'MESSAGE SSP1 SSP2'!J$99/AVERAGE('MESSAGE SSP1 SSP2'!J$87:J$97))*'MESSAGE SSP1 SSP2'!J93,"")</f>
        <v>117.38842244807778</v>
      </c>
      <c r="K52">
        <f>IFERROR(IF('MESSAGE SSP1 SSP2'!K$99=0,1,'MESSAGE SSP1 SSP2'!K$99/AVERAGE('MESSAGE SSP1 SSP2'!K$87:K$97))*'MESSAGE SSP1 SSP2'!K93,"")</f>
        <v>112.25231175693527</v>
      </c>
      <c r="L52">
        <f>IFERROR(IF('MESSAGE SSP1 SSP2'!L$99=0,1,'MESSAGE SSP1 SSP2'!L$99/AVERAGE('MESSAGE SSP1 SSP2'!L$87:L$97))*'MESSAGE SSP1 SSP2'!L93,"")</f>
        <v>108.1927973017082</v>
      </c>
      <c r="M52">
        <f>IFERROR(IF('MESSAGE SSP1 SSP2'!M$99=0,1,'MESSAGE SSP1 SSP2'!M$99/AVERAGE('MESSAGE SSP1 SSP2'!M$87:M$97))*'MESSAGE SSP1 SSP2'!M93,"")</f>
        <v>105.81947743467933</v>
      </c>
      <c r="N52">
        <f>IFERROR(IF('MESSAGE SSP1 SSP2'!N$99=0,1,'MESSAGE SSP1 SSP2'!N$99/AVERAGE('MESSAGE SSP1 SSP2'!N$87:N$97))*'MESSAGE SSP1 SSP2'!N93,"")</f>
        <v>104.96001728982061</v>
      </c>
      <c r="O52">
        <f>IFERROR(IF('MESSAGE SSP1 SSP2'!O$99=0,1,'MESSAGE SSP1 SSP2'!O$99/AVERAGE('MESSAGE SSP1 SSP2'!O$87:O$97))*'MESSAGE SSP1 SSP2'!O93,"")</f>
        <v>104.96001728982061</v>
      </c>
    </row>
    <row r="53" spans="1:15" x14ac:dyDescent="0.25">
      <c r="A53" s="119"/>
      <c r="B53" s="119" t="s">
        <v>106</v>
      </c>
      <c r="C53" s="119"/>
      <c r="D53" t="str">
        <f>IFERROR(IF('MESSAGE SSP1 SSP2'!D$99=0,1,'MESSAGE SSP1 SSP2'!D$99/AVERAGE('MESSAGE SSP1 SSP2'!D$87:D$97))*'MESSAGE SSP1 SSP2'!D94,"")</f>
        <v/>
      </c>
      <c r="E53">
        <f>IFERROR(IF('MESSAGE SSP1 SSP2'!E$99=0,1,'MESSAGE SSP1 SSP2'!E$99/AVERAGE('MESSAGE SSP1 SSP2'!E$87:E$97))*'MESSAGE SSP1 SSP2'!E94,"")</f>
        <v>1732.1183949688973</v>
      </c>
      <c r="F53">
        <f>IFERROR(IF('MESSAGE SSP1 SSP2'!F$99=0,1,'MESSAGE SSP1 SSP2'!F$99/AVERAGE('MESSAGE SSP1 SSP2'!F$87:F$97))*'MESSAGE SSP1 SSP2'!F94,"")</f>
        <v>1238.8157356669667</v>
      </c>
      <c r="G53">
        <f>IFERROR(IF('MESSAGE SSP1 SSP2'!G$99=0,1,'MESSAGE SSP1 SSP2'!G$99/AVERAGE('MESSAGE SSP1 SSP2'!G$87:G$97))*'MESSAGE SSP1 SSP2'!G94,"")</f>
        <v>353.23943661971833</v>
      </c>
      <c r="H53">
        <f>IFERROR(IF('MESSAGE SSP1 SSP2'!H$99=0,1,'MESSAGE SSP1 SSP2'!H$99/AVERAGE('MESSAGE SSP1 SSP2'!H$87:H$97))*'MESSAGE SSP1 SSP2'!H94,"")</f>
        <v>169.88044934556322</v>
      </c>
      <c r="I53">
        <f>IFERROR(IF('MESSAGE SSP1 SSP2'!I$99=0,1,'MESSAGE SSP1 SSP2'!I$99/AVERAGE('MESSAGE SSP1 SSP2'!I$87:I$97))*'MESSAGE SSP1 SSP2'!I94,"")</f>
        <v>111.01465002712968</v>
      </c>
      <c r="J53">
        <f>IFERROR(IF('MESSAGE SSP1 SSP2'!J$99=0,1,'MESSAGE SSP1 SSP2'!J$99/AVERAGE('MESSAGE SSP1 SSP2'!J$87:J$97))*'MESSAGE SSP1 SSP2'!J94,"")</f>
        <v>110.58329650905877</v>
      </c>
      <c r="K53">
        <f>IFERROR(IF('MESSAGE SSP1 SSP2'!K$99=0,1,'MESSAGE SSP1 SSP2'!K$99/AVERAGE('MESSAGE SSP1 SSP2'!K$87:K$97))*'MESSAGE SSP1 SSP2'!K94,"")</f>
        <v>110.92029942756494</v>
      </c>
      <c r="L53">
        <f>IFERROR(IF('MESSAGE SSP1 SSP2'!L$99=0,1,'MESSAGE SSP1 SSP2'!L$99/AVERAGE('MESSAGE SSP1 SSP2'!L$87:L$97))*'MESSAGE SSP1 SSP2'!L94,"")</f>
        <v>110.82580785551083</v>
      </c>
      <c r="M53">
        <f>IFERROR(IF('MESSAGE SSP1 SSP2'!M$99=0,1,'MESSAGE SSP1 SSP2'!M$99/AVERAGE('MESSAGE SSP1 SSP2'!M$87:M$97))*'MESSAGE SSP1 SSP2'!M94,"")</f>
        <v>108.90736342042754</v>
      </c>
      <c r="N53">
        <f>IFERROR(IF('MESSAGE SSP1 SSP2'!N$99=0,1,'MESSAGE SSP1 SSP2'!N$99/AVERAGE('MESSAGE SSP1 SSP2'!N$87:N$97))*'MESSAGE SSP1 SSP2'!N94,"")</f>
        <v>109.00151285930409</v>
      </c>
      <c r="O53">
        <f>IFERROR(IF('MESSAGE SSP1 SSP2'!O$99=0,1,'MESSAGE SSP1 SSP2'!O$99/AVERAGE('MESSAGE SSP1 SSP2'!O$87:O$97))*'MESSAGE SSP1 SSP2'!O94,"")</f>
        <v>109.00151285930409</v>
      </c>
    </row>
    <row r="54" spans="1:15" x14ac:dyDescent="0.25">
      <c r="A54" s="119"/>
      <c r="B54" s="119" t="s">
        <v>107</v>
      </c>
      <c r="C54" s="119"/>
      <c r="D54" t="str">
        <f>IFERROR(IF('MESSAGE SSP1 SSP2'!D$99=0,1,'MESSAGE SSP1 SSP2'!D$99/AVERAGE('MESSAGE SSP1 SSP2'!D$87:D$97))*'MESSAGE SSP1 SSP2'!D95,"")</f>
        <v/>
      </c>
      <c r="E54">
        <f>IFERROR(IF('MESSAGE SSP1 SSP2'!E$99=0,1,'MESSAGE SSP1 SSP2'!E$99/AVERAGE('MESSAGE SSP1 SSP2'!E$87:E$97))*'MESSAGE SSP1 SSP2'!E95,"")</f>
        <v>1039.0710233098639</v>
      </c>
      <c r="F54">
        <f>IFERROR(IF('MESSAGE SSP1 SSP2'!F$99=0,1,'MESSAGE SSP1 SSP2'!F$99/AVERAGE('MESSAGE SSP1 SSP2'!F$87:F$97))*'MESSAGE SSP1 SSP2'!F95,"")</f>
        <v>847.46871677435195</v>
      </c>
      <c r="G54">
        <f>IFERROR(IF('MESSAGE SSP1 SSP2'!G$99=0,1,'MESSAGE SSP1 SSP2'!G$99/AVERAGE('MESSAGE SSP1 SSP2'!G$87:G$97))*'MESSAGE SSP1 SSP2'!G95,"")</f>
        <v>270.50704225352115</v>
      </c>
      <c r="H54">
        <f>IFERROR(IF('MESSAGE SSP1 SSP2'!H$99=0,1,'MESSAGE SSP1 SSP2'!H$99/AVERAGE('MESSAGE SSP1 SSP2'!H$87:H$97))*'MESSAGE SSP1 SSP2'!H95,"")</f>
        <v>141.14191487168915</v>
      </c>
      <c r="I54">
        <f>IFERROR(IF('MESSAGE SSP1 SSP2'!I$99=0,1,'MESSAGE SSP1 SSP2'!I$99/AVERAGE('MESSAGE SSP1 SSP2'!I$87:I$97))*'MESSAGE SSP1 SSP2'!I95,"")</f>
        <v>96.332067281606072</v>
      </c>
      <c r="J54">
        <f>IFERROR(IF('MESSAGE SSP1 SSP2'!J$99=0,1,'MESSAGE SSP1 SSP2'!J$99/AVERAGE('MESSAGE SSP1 SSP2'!J$87:J$97))*'MESSAGE SSP1 SSP2'!J95,"")</f>
        <v>97.216084843128598</v>
      </c>
      <c r="K54">
        <f>IFERROR(IF('MESSAGE SSP1 SSP2'!K$99=0,1,'MESSAGE SSP1 SSP2'!K$99/AVERAGE('MESSAGE SSP1 SSP2'!K$87:K$97))*'MESSAGE SSP1 SSP2'!K95,"")</f>
        <v>97.600176133861723</v>
      </c>
      <c r="L54">
        <f>IFERROR(IF('MESSAGE SSP1 SSP2'!L$99=0,1,'MESSAGE SSP1 SSP2'!L$99/AVERAGE('MESSAGE SSP1 SSP2'!L$87:L$97))*'MESSAGE SSP1 SSP2'!L95,"")</f>
        <v>98.019801980198025</v>
      </c>
      <c r="M54">
        <f>IFERROR(IF('MESSAGE SSP1 SSP2'!M$99=0,1,'MESSAGE SSP1 SSP2'!M$99/AVERAGE('MESSAGE SSP1 SSP2'!M$87:M$97))*'MESSAGE SSP1 SSP2'!M95,"")</f>
        <v>99.168646080760084</v>
      </c>
      <c r="N54">
        <f>IFERROR(IF('MESSAGE SSP1 SSP2'!N$99=0,1,'MESSAGE SSP1 SSP2'!N$99/AVERAGE('MESSAGE SSP1 SSP2'!N$87:N$97))*'MESSAGE SSP1 SSP2'!N95,"")</f>
        <v>99.254376485843963</v>
      </c>
      <c r="O54">
        <f>IFERROR(IF('MESSAGE SSP1 SSP2'!O$99=0,1,'MESSAGE SSP1 SSP2'!O$99/AVERAGE('MESSAGE SSP1 SSP2'!O$87:O$97))*'MESSAGE SSP1 SSP2'!O95,"")</f>
        <v>99.254376485843963</v>
      </c>
    </row>
    <row r="55" spans="1:15" x14ac:dyDescent="0.25">
      <c r="A55" s="119"/>
      <c r="B55" s="119" t="s">
        <v>108</v>
      </c>
      <c r="C55" s="119"/>
      <c r="D55" t="str">
        <f>IFERROR(IF('MESSAGE SSP1 SSP2'!D$99=0,1,'MESSAGE SSP1 SSP2'!D$99/AVERAGE('MESSAGE SSP1 SSP2'!D$87:D$97))*'MESSAGE SSP1 SSP2'!D96,"")</f>
        <v/>
      </c>
      <c r="E55">
        <f>IFERROR(IF('MESSAGE SSP1 SSP2'!E$99=0,1,'MESSAGE SSP1 SSP2'!E$99/AVERAGE('MESSAGE SSP1 SSP2'!E$87:E$97))*'MESSAGE SSP1 SSP2'!E96,"")</f>
        <v>985.06733201175746</v>
      </c>
      <c r="F55">
        <f>IFERROR(IF('MESSAGE SSP1 SSP2'!F$99=0,1,'MESSAGE SSP1 SSP2'!F$99/AVERAGE('MESSAGE SSP1 SSP2'!F$87:F$97))*'MESSAGE SSP1 SSP2'!F96,"")</f>
        <v>778.19579618876264</v>
      </c>
      <c r="G55">
        <f>IFERROR(IF('MESSAGE SSP1 SSP2'!G$99=0,1,'MESSAGE SSP1 SSP2'!G$99/AVERAGE('MESSAGE SSP1 SSP2'!G$87:G$97))*'MESSAGE SSP1 SSP2'!G96,"")</f>
        <v>242.92957746478876</v>
      </c>
      <c r="H55">
        <f>IFERROR(IF('MESSAGE SSP1 SSP2'!H$99=0,1,'MESSAGE SSP1 SSP2'!H$99/AVERAGE('MESSAGE SSP1 SSP2'!H$87:H$97))*'MESSAGE SSP1 SSP2'!H96,"")</f>
        <v>125.15716788622075</v>
      </c>
      <c r="I55">
        <f>IFERROR(IF('MESSAGE SSP1 SSP2'!I$99=0,1,'MESSAGE SSP1 SSP2'!I$99/AVERAGE('MESSAGE SSP1 SSP2'!I$87:I$97))*'MESSAGE SSP1 SSP2'!I96,"")</f>
        <v>85.230602278893102</v>
      </c>
      <c r="J55">
        <f>IFERROR(IF('MESSAGE SSP1 SSP2'!J$99=0,1,'MESSAGE SSP1 SSP2'!J$99/AVERAGE('MESSAGE SSP1 SSP2'!J$87:J$97))*'MESSAGE SSP1 SSP2'!J96,"")</f>
        <v>86.522315510384445</v>
      </c>
      <c r="K55">
        <f>IFERROR(IF('MESSAGE SSP1 SSP2'!K$99=0,1,'MESSAGE SSP1 SSP2'!K$99/AVERAGE('MESSAGE SSP1 SSP2'!K$87:K$97))*'MESSAGE SSP1 SSP2'!K96,"")</f>
        <v>87.54953764861294</v>
      </c>
      <c r="L55">
        <f>IFERROR(IF('MESSAGE SSP1 SSP2'!L$99=0,1,'MESSAGE SSP1 SSP2'!L$99/AVERAGE('MESSAGE SSP1 SSP2'!L$87:L$97))*'MESSAGE SSP1 SSP2'!L96,"")</f>
        <v>88.564900446088572</v>
      </c>
      <c r="M55">
        <f>IFERROR(IF('MESSAGE SSP1 SSP2'!M$99=0,1,'MESSAGE SSP1 SSP2'!M$99/AVERAGE('MESSAGE SSP1 SSP2'!M$87:M$97))*'MESSAGE SSP1 SSP2'!M96,"")</f>
        <v>90.14251781472683</v>
      </c>
      <c r="N55">
        <f>IFERROR(IF('MESSAGE SSP1 SSP2'!N$99=0,1,'MESSAGE SSP1 SSP2'!N$99/AVERAGE('MESSAGE SSP1 SSP2'!N$87:N$97))*'MESSAGE SSP1 SSP2'!N96,"")</f>
        <v>90.220445212880918</v>
      </c>
      <c r="O55">
        <f>IFERROR(IF('MESSAGE SSP1 SSP2'!O$99=0,1,'MESSAGE SSP1 SSP2'!O$99/AVERAGE('MESSAGE SSP1 SSP2'!O$87:O$97))*'MESSAGE SSP1 SSP2'!O96,"")</f>
        <v>90.220445212880918</v>
      </c>
    </row>
    <row r="56" spans="1:15" x14ac:dyDescent="0.25">
      <c r="A56" s="119"/>
      <c r="B56" s="119" t="s">
        <v>109</v>
      </c>
      <c r="C56" s="119"/>
      <c r="D56" t="str">
        <f>IFERROR(IF('MESSAGE SSP1 SSP2'!D$99=0,1,'MESSAGE SSP1 SSP2'!D$99/AVERAGE('MESSAGE SSP1 SSP2'!D$87:D$97))*'MESSAGE SSP1 SSP2'!D97,"")</f>
        <v/>
      </c>
      <c r="E56">
        <f>IFERROR(IF('MESSAGE SSP1 SSP2'!E$99=0,1,'MESSAGE SSP1 SSP2'!E$99/AVERAGE('MESSAGE SSP1 SSP2'!E$87:E$97))*'MESSAGE SSP1 SSP2'!E97,"")</f>
        <v>1289.0881126529496</v>
      </c>
      <c r="F56">
        <f>IFERROR(IF('MESSAGE SSP1 SSP2'!F$99=0,1,'MESSAGE SSP1 SSP2'!F$99/AVERAGE('MESSAGE SSP1 SSP2'!F$87:F$97))*'MESSAGE SSP1 SSP2'!F97,"")</f>
        <v>1026.498732313732</v>
      </c>
      <c r="G56">
        <f>IFERROR(IF('MESSAGE SSP1 SSP2'!G$99=0,1,'MESSAGE SSP1 SSP2'!G$99/AVERAGE('MESSAGE SSP1 SSP2'!G$87:G$97))*'MESSAGE SSP1 SSP2'!G97,"")</f>
        <v>321.0140845070423</v>
      </c>
      <c r="H56">
        <f>IFERROR(IF('MESSAGE SSP1 SSP2'!H$99=0,1,'MESSAGE SSP1 SSP2'!H$99/AVERAGE('MESSAGE SSP1 SSP2'!H$87:H$97))*'MESSAGE SSP1 SSP2'!H97,"")</f>
        <v>164.43883335051015</v>
      </c>
      <c r="I56">
        <f>IFERROR(IF('MESSAGE SSP1 SSP2'!I$99=0,1,'MESSAGE SSP1 SSP2'!I$99/AVERAGE('MESSAGE SSP1 SSP2'!I$87:I$97))*'MESSAGE SSP1 SSP2'!I97,"")</f>
        <v>110.65653825284861</v>
      </c>
      <c r="J56">
        <f>IFERROR(IF('MESSAGE SSP1 SSP2'!J$99=0,1,'MESSAGE SSP1 SSP2'!J$99/AVERAGE('MESSAGE SSP1 SSP2'!J$87:J$97))*'MESSAGE SSP1 SSP2'!J97,"")</f>
        <v>110.46177640300486</v>
      </c>
      <c r="K56">
        <f>IFERROR(IF('MESSAGE SSP1 SSP2'!K$99=0,1,'MESSAGE SSP1 SSP2'!K$99/AVERAGE('MESSAGE SSP1 SSP2'!K$87:K$97))*'MESSAGE SSP1 SSP2'!K97,"")</f>
        <v>109.70937912813737</v>
      </c>
      <c r="L56">
        <f>IFERROR(IF('MESSAGE SSP1 SSP2'!L$99=0,1,'MESSAGE SSP1 SSP2'!L$99/AVERAGE('MESSAGE SSP1 SSP2'!L$87:L$97))*'MESSAGE SSP1 SSP2'!L97,"")</f>
        <v>109.15025568490915</v>
      </c>
      <c r="M56">
        <f>IFERROR(IF('MESSAGE SSP1 SSP2'!M$99=0,1,'MESSAGE SSP1 SSP2'!M$99/AVERAGE('MESSAGE SSP1 SSP2'!M$87:M$97))*'MESSAGE SSP1 SSP2'!M97,"")</f>
        <v>109.14489311163895</v>
      </c>
      <c r="N56">
        <f>IFERROR(IF('MESSAGE SSP1 SSP2'!N$99=0,1,'MESSAGE SSP1 SSP2'!N$99/AVERAGE('MESSAGE SSP1 SSP2'!N$87:N$97))*'MESSAGE SSP1 SSP2'!N97,"")</f>
        <v>109.23924789280311</v>
      </c>
      <c r="O56">
        <f>IFERROR(IF('MESSAGE SSP1 SSP2'!O$99=0,1,'MESSAGE SSP1 SSP2'!O$99/AVERAGE('MESSAGE SSP1 SSP2'!O$87:O$97))*'MESSAGE SSP1 SSP2'!O97,"")</f>
        <v>109.23924789280311</v>
      </c>
    </row>
    <row r="57" spans="1:15" x14ac:dyDescent="0.25">
      <c r="A57" s="119" t="s">
        <v>155</v>
      </c>
      <c r="B57" s="119" t="s">
        <v>99</v>
      </c>
      <c r="C57" s="119"/>
      <c r="D57" t="str">
        <f>IFERROR(IF('MESSAGE SSP1 SSP2'!D$116=0,1,'MESSAGE SSP1 SSP2'!D$116/AVERAGE('MESSAGE SSP1 SSP2'!D$104:D$114))*'MESSAGE SSP1 SSP2'!D104,"")</f>
        <v/>
      </c>
      <c r="E57" t="str">
        <f>IFERROR(IF('MESSAGE SSP1 SSP2'!E$116=0,1,'MESSAGE SSP1 SSP2'!E$116/AVERAGE('MESSAGE SSP1 SSP2'!E$104:E$114))*'MESSAGE SSP1 SSP2'!E104,"")</f>
        <v/>
      </c>
      <c r="F57" t="str">
        <f>IFERROR(IF('MESSAGE SSP1 SSP2'!F$116=0,1,'MESSAGE SSP1 SSP2'!F$116/AVERAGE('MESSAGE SSP1 SSP2'!F$104:F$114))*'MESSAGE SSP1 SSP2'!F104,"")</f>
        <v/>
      </c>
      <c r="H57">
        <f>IFERROR(IF('MESSAGE SSP1 SSP2'!H$116=0,1,'MESSAGE SSP1 SSP2'!H$116/AVERAGE('MESSAGE SSP1 SSP2'!H$104:H$114))*'MESSAGE SSP1 SSP2'!H104,"")</f>
        <v>399.99999999999994</v>
      </c>
      <c r="I57">
        <f>IFERROR(IF('MESSAGE SSP1 SSP2'!I$116=0,1,'MESSAGE SSP1 SSP2'!I$116/AVERAGE('MESSAGE SSP1 SSP2'!I$104:I$114))*'MESSAGE SSP1 SSP2'!I104,"")</f>
        <v>300</v>
      </c>
      <c r="J57">
        <f>IFERROR(IF('MESSAGE SSP1 SSP2'!J$116=0,1,'MESSAGE SSP1 SSP2'!J$116/AVERAGE('MESSAGE SSP1 SSP2'!J$104:J$114))*'MESSAGE SSP1 SSP2'!J104,"")</f>
        <v>200</v>
      </c>
      <c r="K57">
        <f>IFERROR(IF('MESSAGE SSP1 SSP2'!K$116=0,1,'MESSAGE SSP1 SSP2'!K$116/AVERAGE('MESSAGE SSP1 SSP2'!K$104:K$114))*'MESSAGE SSP1 SSP2'!K104,"")</f>
        <v>150</v>
      </c>
      <c r="L57">
        <f>IFERROR(IF('MESSAGE SSP1 SSP2'!L$116=0,1,'MESSAGE SSP1 SSP2'!L$116/AVERAGE('MESSAGE SSP1 SSP2'!L$104:L$114))*'MESSAGE SSP1 SSP2'!L104,"")</f>
        <v>130</v>
      </c>
      <c r="M57">
        <f>IFERROR(IF('MESSAGE SSP1 SSP2'!M$116=0,1,'MESSAGE SSP1 SSP2'!M$116/AVERAGE('MESSAGE SSP1 SSP2'!M$104:M$114))*'MESSAGE SSP1 SSP2'!M104,"")</f>
        <v>100</v>
      </c>
      <c r="N57">
        <f>IFERROR(IF('MESSAGE SSP1 SSP2'!N$116=0,1,'MESSAGE SSP1 SSP2'!N$116/AVERAGE('MESSAGE SSP1 SSP2'!N$104:N$114))*'MESSAGE SSP1 SSP2'!N104,"")</f>
        <v>70</v>
      </c>
      <c r="O57">
        <f>IFERROR(IF('MESSAGE SSP1 SSP2'!O$116=0,1,'MESSAGE SSP1 SSP2'!O$116/AVERAGE('MESSAGE SSP1 SSP2'!O$104:O$114))*'MESSAGE SSP1 SSP2'!O104,"")</f>
        <v>40</v>
      </c>
    </row>
    <row r="58" spans="1:15" x14ac:dyDescent="0.25">
      <c r="A58" s="119"/>
      <c r="B58" s="119" t="s">
        <v>100</v>
      </c>
      <c r="C58" s="119"/>
      <c r="D58" t="str">
        <f>IFERROR(IF('MESSAGE SSP1 SSP2'!D$116=0,1,'MESSAGE SSP1 SSP2'!D$116/AVERAGE('MESSAGE SSP1 SSP2'!D$104:D$114))*'MESSAGE SSP1 SSP2'!D105,"")</f>
        <v/>
      </c>
      <c r="E58" t="str">
        <f>IFERROR(IF('MESSAGE SSP1 SSP2'!E$116=0,1,'MESSAGE SSP1 SSP2'!E$116/AVERAGE('MESSAGE SSP1 SSP2'!E$104:E$114))*'MESSAGE SSP1 SSP2'!E105,"")</f>
        <v/>
      </c>
      <c r="F58" t="str">
        <f>IFERROR(IF('MESSAGE SSP1 SSP2'!F$116=0,1,'MESSAGE SSP1 SSP2'!F$116/AVERAGE('MESSAGE SSP1 SSP2'!F$104:F$114))*'MESSAGE SSP1 SSP2'!F105,"")</f>
        <v/>
      </c>
      <c r="G58">
        <f>IFERROR(IF('MESSAGE SSP1 SSP2'!G$116=0,1,'MESSAGE SSP1 SSP2'!G$116/AVERAGE('MESSAGE SSP1 SSP2'!G$104:G$114))*'MESSAGE SSP1 SSP2'!G105,"")</f>
        <v>550</v>
      </c>
      <c r="H58">
        <f>IFERROR(IF('MESSAGE SSP1 SSP2'!H$116=0,1,'MESSAGE SSP1 SSP2'!H$116/AVERAGE('MESSAGE SSP1 SSP2'!H$104:H$114))*'MESSAGE SSP1 SSP2'!H105,"")</f>
        <v>399.99999999999994</v>
      </c>
      <c r="I58">
        <f>IFERROR(IF('MESSAGE SSP1 SSP2'!I$116=0,1,'MESSAGE SSP1 SSP2'!I$116/AVERAGE('MESSAGE SSP1 SSP2'!I$104:I$114))*'MESSAGE SSP1 SSP2'!I105,"")</f>
        <v>300</v>
      </c>
      <c r="J58">
        <f>IFERROR(IF('MESSAGE SSP1 SSP2'!J$116=0,1,'MESSAGE SSP1 SSP2'!J$116/AVERAGE('MESSAGE SSP1 SSP2'!J$104:J$114))*'MESSAGE SSP1 SSP2'!J105,"")</f>
        <v>200</v>
      </c>
      <c r="K58">
        <f>IFERROR(IF('MESSAGE SSP1 SSP2'!K$116=0,1,'MESSAGE SSP1 SSP2'!K$116/AVERAGE('MESSAGE SSP1 SSP2'!K$104:K$114))*'MESSAGE SSP1 SSP2'!K105,"")</f>
        <v>150</v>
      </c>
      <c r="L58">
        <f>IFERROR(IF('MESSAGE SSP1 SSP2'!L$116=0,1,'MESSAGE SSP1 SSP2'!L$116/AVERAGE('MESSAGE SSP1 SSP2'!L$104:L$114))*'MESSAGE SSP1 SSP2'!L105,"")</f>
        <v>130</v>
      </c>
      <c r="M58">
        <f>IFERROR(IF('MESSAGE SSP1 SSP2'!M$116=0,1,'MESSAGE SSP1 SSP2'!M$116/AVERAGE('MESSAGE SSP1 SSP2'!M$104:M$114))*'MESSAGE SSP1 SSP2'!M105,"")</f>
        <v>100</v>
      </c>
      <c r="N58">
        <f>IFERROR(IF('MESSAGE SSP1 SSP2'!N$116=0,1,'MESSAGE SSP1 SSP2'!N$116/AVERAGE('MESSAGE SSP1 SSP2'!N$104:N$114))*'MESSAGE SSP1 SSP2'!N105,"")</f>
        <v>70</v>
      </c>
      <c r="O58">
        <f>IFERROR(IF('MESSAGE SSP1 SSP2'!O$116=0,1,'MESSAGE SSP1 SSP2'!O$116/AVERAGE('MESSAGE SSP1 SSP2'!O$104:O$114))*'MESSAGE SSP1 SSP2'!O105,"")</f>
        <v>40</v>
      </c>
    </row>
    <row r="59" spans="1:15" x14ac:dyDescent="0.25">
      <c r="A59" s="119"/>
      <c r="B59" s="119" t="s">
        <v>101</v>
      </c>
      <c r="C59" s="119"/>
      <c r="D59" t="str">
        <f>IFERROR(IF('MESSAGE SSP1 SSP2'!D$116=0,1,'MESSAGE SSP1 SSP2'!D$116/AVERAGE('MESSAGE SSP1 SSP2'!D$104:D$114))*'MESSAGE SSP1 SSP2'!D106,"")</f>
        <v/>
      </c>
      <c r="E59" t="str">
        <f>IFERROR(IF('MESSAGE SSP1 SSP2'!E$116=0,1,'MESSAGE SSP1 SSP2'!E$116/AVERAGE('MESSAGE SSP1 SSP2'!E$104:E$114))*'MESSAGE SSP1 SSP2'!E106,"")</f>
        <v/>
      </c>
      <c r="F59" t="str">
        <f>IFERROR(IF('MESSAGE SSP1 SSP2'!F$116=0,1,'MESSAGE SSP1 SSP2'!F$116/AVERAGE('MESSAGE SSP1 SSP2'!F$104:F$114))*'MESSAGE SSP1 SSP2'!F106,"")</f>
        <v/>
      </c>
      <c r="G59">
        <f>IFERROR(IF('MESSAGE SSP1 SSP2'!G$116=0,1,'MESSAGE SSP1 SSP2'!G$116/AVERAGE('MESSAGE SSP1 SSP2'!G$104:G$114))*'MESSAGE SSP1 SSP2'!G106,"")</f>
        <v>550</v>
      </c>
      <c r="H59">
        <f>IFERROR(IF('MESSAGE SSP1 SSP2'!H$116=0,1,'MESSAGE SSP1 SSP2'!H$116/AVERAGE('MESSAGE SSP1 SSP2'!H$104:H$114))*'MESSAGE SSP1 SSP2'!H106,"")</f>
        <v>399.99999999999994</v>
      </c>
      <c r="I59">
        <f>IFERROR(IF('MESSAGE SSP1 SSP2'!I$116=0,1,'MESSAGE SSP1 SSP2'!I$116/AVERAGE('MESSAGE SSP1 SSP2'!I$104:I$114))*'MESSAGE SSP1 SSP2'!I106,"")</f>
        <v>300</v>
      </c>
      <c r="J59">
        <f>IFERROR(IF('MESSAGE SSP1 SSP2'!J$116=0,1,'MESSAGE SSP1 SSP2'!J$116/AVERAGE('MESSAGE SSP1 SSP2'!J$104:J$114))*'MESSAGE SSP1 SSP2'!J106,"")</f>
        <v>200</v>
      </c>
      <c r="K59">
        <f>IFERROR(IF('MESSAGE SSP1 SSP2'!K$116=0,1,'MESSAGE SSP1 SSP2'!K$116/AVERAGE('MESSAGE SSP1 SSP2'!K$104:K$114))*'MESSAGE SSP1 SSP2'!K106,"")</f>
        <v>150</v>
      </c>
      <c r="L59">
        <f>IFERROR(IF('MESSAGE SSP1 SSP2'!L$116=0,1,'MESSAGE SSP1 SSP2'!L$116/AVERAGE('MESSAGE SSP1 SSP2'!L$104:L$114))*'MESSAGE SSP1 SSP2'!L106,"")</f>
        <v>130</v>
      </c>
      <c r="M59">
        <f>IFERROR(IF('MESSAGE SSP1 SSP2'!M$116=0,1,'MESSAGE SSP1 SSP2'!M$116/AVERAGE('MESSAGE SSP1 SSP2'!M$104:M$114))*'MESSAGE SSP1 SSP2'!M106,"")</f>
        <v>100</v>
      </c>
      <c r="N59">
        <f>IFERROR(IF('MESSAGE SSP1 SSP2'!N$116=0,1,'MESSAGE SSP1 SSP2'!N$116/AVERAGE('MESSAGE SSP1 SSP2'!N$104:N$114))*'MESSAGE SSP1 SSP2'!N106,"")</f>
        <v>70</v>
      </c>
      <c r="O59">
        <f>IFERROR(IF('MESSAGE SSP1 SSP2'!O$116=0,1,'MESSAGE SSP1 SSP2'!O$116/AVERAGE('MESSAGE SSP1 SSP2'!O$104:O$114))*'MESSAGE SSP1 SSP2'!O106,"")</f>
        <v>40</v>
      </c>
    </row>
    <row r="60" spans="1:15" x14ac:dyDescent="0.25">
      <c r="A60" s="119"/>
      <c r="B60" s="119" t="s">
        <v>102</v>
      </c>
      <c r="C60" s="119"/>
      <c r="D60" t="str">
        <f>IFERROR(IF('MESSAGE SSP1 SSP2'!D$116=0,1,'MESSAGE SSP1 SSP2'!D$116/AVERAGE('MESSAGE SSP1 SSP2'!D$104:D$114))*'MESSAGE SSP1 SSP2'!D107,"")</f>
        <v/>
      </c>
      <c r="E60" t="str">
        <f>IFERROR(IF('MESSAGE SSP1 SSP2'!E$116=0,1,'MESSAGE SSP1 SSP2'!E$116/AVERAGE('MESSAGE SSP1 SSP2'!E$104:E$114))*'MESSAGE SSP1 SSP2'!E107,"")</f>
        <v/>
      </c>
      <c r="F60" t="str">
        <f>IFERROR(IF('MESSAGE SSP1 SSP2'!F$116=0,1,'MESSAGE SSP1 SSP2'!F$116/AVERAGE('MESSAGE SSP1 SSP2'!F$104:F$114))*'MESSAGE SSP1 SSP2'!F107,"")</f>
        <v/>
      </c>
      <c r="G60">
        <f>IFERROR(IF('MESSAGE SSP1 SSP2'!G$116=0,1,'MESSAGE SSP1 SSP2'!G$116/AVERAGE('MESSAGE SSP1 SSP2'!G$104:G$114))*'MESSAGE SSP1 SSP2'!G107,"")</f>
        <v>550</v>
      </c>
      <c r="H60">
        <f>IFERROR(IF('MESSAGE SSP1 SSP2'!H$116=0,1,'MESSAGE SSP1 SSP2'!H$116/AVERAGE('MESSAGE SSP1 SSP2'!H$104:H$114))*'MESSAGE SSP1 SSP2'!H107,"")</f>
        <v>399.99999999999994</v>
      </c>
      <c r="I60">
        <f>IFERROR(IF('MESSAGE SSP1 SSP2'!I$116=0,1,'MESSAGE SSP1 SSP2'!I$116/AVERAGE('MESSAGE SSP1 SSP2'!I$104:I$114))*'MESSAGE SSP1 SSP2'!I107,"")</f>
        <v>300</v>
      </c>
      <c r="J60">
        <f>IFERROR(IF('MESSAGE SSP1 SSP2'!J$116=0,1,'MESSAGE SSP1 SSP2'!J$116/AVERAGE('MESSAGE SSP1 SSP2'!J$104:J$114))*'MESSAGE SSP1 SSP2'!J107,"")</f>
        <v>200</v>
      </c>
      <c r="K60">
        <f>IFERROR(IF('MESSAGE SSP1 SSP2'!K$116=0,1,'MESSAGE SSP1 SSP2'!K$116/AVERAGE('MESSAGE SSP1 SSP2'!K$104:K$114))*'MESSAGE SSP1 SSP2'!K107,"")</f>
        <v>150</v>
      </c>
      <c r="L60">
        <f>IFERROR(IF('MESSAGE SSP1 SSP2'!L$116=0,1,'MESSAGE SSP1 SSP2'!L$116/AVERAGE('MESSAGE SSP1 SSP2'!L$104:L$114))*'MESSAGE SSP1 SSP2'!L107,"")</f>
        <v>130</v>
      </c>
      <c r="M60">
        <f>IFERROR(IF('MESSAGE SSP1 SSP2'!M$116=0,1,'MESSAGE SSP1 SSP2'!M$116/AVERAGE('MESSAGE SSP1 SSP2'!M$104:M$114))*'MESSAGE SSP1 SSP2'!M107,"")</f>
        <v>100</v>
      </c>
      <c r="N60">
        <f>IFERROR(IF('MESSAGE SSP1 SSP2'!N$116=0,1,'MESSAGE SSP1 SSP2'!N$116/AVERAGE('MESSAGE SSP1 SSP2'!N$104:N$114))*'MESSAGE SSP1 SSP2'!N107,"")</f>
        <v>70</v>
      </c>
      <c r="O60">
        <f>IFERROR(IF('MESSAGE SSP1 SSP2'!O$116=0,1,'MESSAGE SSP1 SSP2'!O$116/AVERAGE('MESSAGE SSP1 SSP2'!O$104:O$114))*'MESSAGE SSP1 SSP2'!O107,"")</f>
        <v>40</v>
      </c>
    </row>
    <row r="61" spans="1:15" x14ac:dyDescent="0.25">
      <c r="A61" s="119"/>
      <c r="B61" s="119" t="s">
        <v>103</v>
      </c>
      <c r="C61" s="119"/>
      <c r="D61" t="str">
        <f>IFERROR(IF('MESSAGE SSP1 SSP2'!D$116=0,1,'MESSAGE SSP1 SSP2'!D$116/AVERAGE('MESSAGE SSP1 SSP2'!D$104:D$114))*'MESSAGE SSP1 SSP2'!D108,"")</f>
        <v/>
      </c>
      <c r="E61" t="str">
        <f>IFERROR(IF('MESSAGE SSP1 SSP2'!E$116=0,1,'MESSAGE SSP1 SSP2'!E$116/AVERAGE('MESSAGE SSP1 SSP2'!E$104:E$114))*'MESSAGE SSP1 SSP2'!E108,"")</f>
        <v/>
      </c>
      <c r="F61" t="str">
        <f>IFERROR(IF('MESSAGE SSP1 SSP2'!F$116=0,1,'MESSAGE SSP1 SSP2'!F$116/AVERAGE('MESSAGE SSP1 SSP2'!F$104:F$114))*'MESSAGE SSP1 SSP2'!F108,"")</f>
        <v/>
      </c>
      <c r="H61">
        <f>IFERROR(IF('MESSAGE SSP1 SSP2'!H$116=0,1,'MESSAGE SSP1 SSP2'!H$116/AVERAGE('MESSAGE SSP1 SSP2'!H$104:H$114))*'MESSAGE SSP1 SSP2'!H108,"")</f>
        <v>399.99999999999994</v>
      </c>
      <c r="I61">
        <f>IFERROR(IF('MESSAGE SSP1 SSP2'!I$116=0,1,'MESSAGE SSP1 SSP2'!I$116/AVERAGE('MESSAGE SSP1 SSP2'!I$104:I$114))*'MESSAGE SSP1 SSP2'!I108,"")</f>
        <v>300</v>
      </c>
      <c r="J61">
        <f>IFERROR(IF('MESSAGE SSP1 SSP2'!J$116=0,1,'MESSAGE SSP1 SSP2'!J$116/AVERAGE('MESSAGE SSP1 SSP2'!J$104:J$114))*'MESSAGE SSP1 SSP2'!J108,"")</f>
        <v>200</v>
      </c>
      <c r="K61">
        <f>IFERROR(IF('MESSAGE SSP1 SSP2'!K$116=0,1,'MESSAGE SSP1 SSP2'!K$116/AVERAGE('MESSAGE SSP1 SSP2'!K$104:K$114))*'MESSAGE SSP1 SSP2'!K108,"")</f>
        <v>150</v>
      </c>
      <c r="L61">
        <f>IFERROR(IF('MESSAGE SSP1 SSP2'!L$116=0,1,'MESSAGE SSP1 SSP2'!L$116/AVERAGE('MESSAGE SSP1 SSP2'!L$104:L$114))*'MESSAGE SSP1 SSP2'!L108,"")</f>
        <v>130</v>
      </c>
      <c r="M61">
        <f>IFERROR(IF('MESSAGE SSP1 SSP2'!M$116=0,1,'MESSAGE SSP1 SSP2'!M$116/AVERAGE('MESSAGE SSP1 SSP2'!M$104:M$114))*'MESSAGE SSP1 SSP2'!M108,"")</f>
        <v>100</v>
      </c>
      <c r="N61">
        <f>IFERROR(IF('MESSAGE SSP1 SSP2'!N$116=0,1,'MESSAGE SSP1 SSP2'!N$116/AVERAGE('MESSAGE SSP1 SSP2'!N$104:N$114))*'MESSAGE SSP1 SSP2'!N108,"")</f>
        <v>70</v>
      </c>
      <c r="O61">
        <f>IFERROR(IF('MESSAGE SSP1 SSP2'!O$116=0,1,'MESSAGE SSP1 SSP2'!O$116/AVERAGE('MESSAGE SSP1 SSP2'!O$104:O$114))*'MESSAGE SSP1 SSP2'!O108,"")</f>
        <v>40</v>
      </c>
    </row>
    <row r="62" spans="1:15" x14ac:dyDescent="0.25">
      <c r="A62" s="119"/>
      <c r="B62" s="119" t="s">
        <v>104</v>
      </c>
      <c r="C62" s="119"/>
      <c r="D62" t="str">
        <f>IFERROR(IF('MESSAGE SSP1 SSP2'!D$116=0,1,'MESSAGE SSP1 SSP2'!D$116/AVERAGE('MESSAGE SSP1 SSP2'!D$104:D$114))*'MESSAGE SSP1 SSP2'!D109,"")</f>
        <v/>
      </c>
      <c r="E62" t="str">
        <f>IFERROR(IF('MESSAGE SSP1 SSP2'!E$116=0,1,'MESSAGE SSP1 SSP2'!E$116/AVERAGE('MESSAGE SSP1 SSP2'!E$104:E$114))*'MESSAGE SSP1 SSP2'!E109,"")</f>
        <v/>
      </c>
      <c r="F62" t="str">
        <f>IFERROR(IF('MESSAGE SSP1 SSP2'!F$116=0,1,'MESSAGE SSP1 SSP2'!F$116/AVERAGE('MESSAGE SSP1 SSP2'!F$104:F$114))*'MESSAGE SSP1 SSP2'!F109,"")</f>
        <v/>
      </c>
      <c r="H62">
        <f>IFERROR(IF('MESSAGE SSP1 SSP2'!H$116=0,1,'MESSAGE SSP1 SSP2'!H$116/AVERAGE('MESSAGE SSP1 SSP2'!H$104:H$114))*'MESSAGE SSP1 SSP2'!H109,"")</f>
        <v>399.99999999999994</v>
      </c>
      <c r="I62">
        <f>IFERROR(IF('MESSAGE SSP1 SSP2'!I$116=0,1,'MESSAGE SSP1 SSP2'!I$116/AVERAGE('MESSAGE SSP1 SSP2'!I$104:I$114))*'MESSAGE SSP1 SSP2'!I109,"")</f>
        <v>300</v>
      </c>
      <c r="J62">
        <f>IFERROR(IF('MESSAGE SSP1 SSP2'!J$116=0,1,'MESSAGE SSP1 SSP2'!J$116/AVERAGE('MESSAGE SSP1 SSP2'!J$104:J$114))*'MESSAGE SSP1 SSP2'!J109,"")</f>
        <v>200</v>
      </c>
      <c r="K62">
        <f>IFERROR(IF('MESSAGE SSP1 SSP2'!K$116=0,1,'MESSAGE SSP1 SSP2'!K$116/AVERAGE('MESSAGE SSP1 SSP2'!K$104:K$114))*'MESSAGE SSP1 SSP2'!K109,"")</f>
        <v>150</v>
      </c>
      <c r="L62">
        <f>IFERROR(IF('MESSAGE SSP1 SSP2'!L$116=0,1,'MESSAGE SSP1 SSP2'!L$116/AVERAGE('MESSAGE SSP1 SSP2'!L$104:L$114))*'MESSAGE SSP1 SSP2'!L109,"")</f>
        <v>130</v>
      </c>
      <c r="M62">
        <f>IFERROR(IF('MESSAGE SSP1 SSP2'!M$116=0,1,'MESSAGE SSP1 SSP2'!M$116/AVERAGE('MESSAGE SSP1 SSP2'!M$104:M$114))*'MESSAGE SSP1 SSP2'!M109,"")</f>
        <v>100</v>
      </c>
      <c r="N62">
        <f>IFERROR(IF('MESSAGE SSP1 SSP2'!N$116=0,1,'MESSAGE SSP1 SSP2'!N$116/AVERAGE('MESSAGE SSP1 SSP2'!N$104:N$114))*'MESSAGE SSP1 SSP2'!N109,"")</f>
        <v>70</v>
      </c>
      <c r="O62">
        <f>IFERROR(IF('MESSAGE SSP1 SSP2'!O$116=0,1,'MESSAGE SSP1 SSP2'!O$116/AVERAGE('MESSAGE SSP1 SSP2'!O$104:O$114))*'MESSAGE SSP1 SSP2'!O109,"")</f>
        <v>40</v>
      </c>
    </row>
    <row r="63" spans="1:15" x14ac:dyDescent="0.25">
      <c r="A63" s="119"/>
      <c r="B63" s="119" t="s">
        <v>105</v>
      </c>
      <c r="C63" s="119"/>
      <c r="D63" t="str">
        <f>IFERROR(IF('MESSAGE SSP1 SSP2'!D$116=0,1,'MESSAGE SSP1 SSP2'!D$116/AVERAGE('MESSAGE SSP1 SSP2'!D$104:D$114))*'MESSAGE SSP1 SSP2'!D110,"")</f>
        <v/>
      </c>
      <c r="E63" t="str">
        <f>IFERROR(IF('MESSAGE SSP1 SSP2'!E$116=0,1,'MESSAGE SSP1 SSP2'!E$116/AVERAGE('MESSAGE SSP1 SSP2'!E$104:E$114))*'MESSAGE SSP1 SSP2'!E110,"")</f>
        <v/>
      </c>
      <c r="F63" t="str">
        <f>IFERROR(IF('MESSAGE SSP1 SSP2'!F$116=0,1,'MESSAGE SSP1 SSP2'!F$116/AVERAGE('MESSAGE SSP1 SSP2'!F$104:F$114))*'MESSAGE SSP1 SSP2'!F110,"")</f>
        <v/>
      </c>
      <c r="G63">
        <f>IFERROR(IF('MESSAGE SSP1 SSP2'!G$116=0,1,'MESSAGE SSP1 SSP2'!G$116/AVERAGE('MESSAGE SSP1 SSP2'!G$104:G$114))*'MESSAGE SSP1 SSP2'!G110,"")</f>
        <v>550</v>
      </c>
      <c r="H63">
        <f>IFERROR(IF('MESSAGE SSP1 SSP2'!H$116=0,1,'MESSAGE SSP1 SSP2'!H$116/AVERAGE('MESSAGE SSP1 SSP2'!H$104:H$114))*'MESSAGE SSP1 SSP2'!H110,"")</f>
        <v>399.99999999999994</v>
      </c>
      <c r="I63">
        <f>IFERROR(IF('MESSAGE SSP1 SSP2'!I$116=0,1,'MESSAGE SSP1 SSP2'!I$116/AVERAGE('MESSAGE SSP1 SSP2'!I$104:I$114))*'MESSAGE SSP1 SSP2'!I110,"")</f>
        <v>300</v>
      </c>
      <c r="J63">
        <f>IFERROR(IF('MESSAGE SSP1 SSP2'!J$116=0,1,'MESSAGE SSP1 SSP2'!J$116/AVERAGE('MESSAGE SSP1 SSP2'!J$104:J$114))*'MESSAGE SSP1 SSP2'!J110,"")</f>
        <v>200</v>
      </c>
      <c r="K63">
        <f>IFERROR(IF('MESSAGE SSP1 SSP2'!K$116=0,1,'MESSAGE SSP1 SSP2'!K$116/AVERAGE('MESSAGE SSP1 SSP2'!K$104:K$114))*'MESSAGE SSP1 SSP2'!K110,"")</f>
        <v>150</v>
      </c>
      <c r="L63">
        <f>IFERROR(IF('MESSAGE SSP1 SSP2'!L$116=0,1,'MESSAGE SSP1 SSP2'!L$116/AVERAGE('MESSAGE SSP1 SSP2'!L$104:L$114))*'MESSAGE SSP1 SSP2'!L110,"")</f>
        <v>130</v>
      </c>
      <c r="M63">
        <f>IFERROR(IF('MESSAGE SSP1 SSP2'!M$116=0,1,'MESSAGE SSP1 SSP2'!M$116/AVERAGE('MESSAGE SSP1 SSP2'!M$104:M$114))*'MESSAGE SSP1 SSP2'!M110,"")</f>
        <v>100</v>
      </c>
      <c r="N63">
        <f>IFERROR(IF('MESSAGE SSP1 SSP2'!N$116=0,1,'MESSAGE SSP1 SSP2'!N$116/AVERAGE('MESSAGE SSP1 SSP2'!N$104:N$114))*'MESSAGE SSP1 SSP2'!N110,"")</f>
        <v>70</v>
      </c>
      <c r="O63">
        <f>IFERROR(IF('MESSAGE SSP1 SSP2'!O$116=0,1,'MESSAGE SSP1 SSP2'!O$116/AVERAGE('MESSAGE SSP1 SSP2'!O$104:O$114))*'MESSAGE SSP1 SSP2'!O110,"")</f>
        <v>40</v>
      </c>
    </row>
    <row r="64" spans="1:15" x14ac:dyDescent="0.25">
      <c r="A64" s="119"/>
      <c r="B64" s="119" t="s">
        <v>106</v>
      </c>
      <c r="C64" s="119"/>
      <c r="D64" t="str">
        <f>IFERROR(IF('MESSAGE SSP1 SSP2'!D$116=0,1,'MESSAGE SSP1 SSP2'!D$116/AVERAGE('MESSAGE SSP1 SSP2'!D$104:D$114))*'MESSAGE SSP1 SSP2'!D111,"")</f>
        <v/>
      </c>
      <c r="E64" t="str">
        <f>IFERROR(IF('MESSAGE SSP1 SSP2'!E$116=0,1,'MESSAGE SSP1 SSP2'!E$116/AVERAGE('MESSAGE SSP1 SSP2'!E$104:E$114))*'MESSAGE SSP1 SSP2'!E111,"")</f>
        <v/>
      </c>
      <c r="F64" t="str">
        <f>IFERROR(IF('MESSAGE SSP1 SSP2'!F$116=0,1,'MESSAGE SSP1 SSP2'!F$116/AVERAGE('MESSAGE SSP1 SSP2'!F$104:F$114))*'MESSAGE SSP1 SSP2'!F111,"")</f>
        <v/>
      </c>
      <c r="G64">
        <f>IFERROR(IF('MESSAGE SSP1 SSP2'!G$116=0,1,'MESSAGE SSP1 SSP2'!G$116/AVERAGE('MESSAGE SSP1 SSP2'!G$104:G$114))*'MESSAGE SSP1 SSP2'!G111,"")</f>
        <v>550</v>
      </c>
      <c r="H64">
        <f>IFERROR(IF('MESSAGE SSP1 SSP2'!H$116=0,1,'MESSAGE SSP1 SSP2'!H$116/AVERAGE('MESSAGE SSP1 SSP2'!H$104:H$114))*'MESSAGE SSP1 SSP2'!H111,"")</f>
        <v>399.99999999999994</v>
      </c>
      <c r="I64">
        <f>IFERROR(IF('MESSAGE SSP1 SSP2'!I$116=0,1,'MESSAGE SSP1 SSP2'!I$116/AVERAGE('MESSAGE SSP1 SSP2'!I$104:I$114))*'MESSAGE SSP1 SSP2'!I111,"")</f>
        <v>300</v>
      </c>
      <c r="J64">
        <f>IFERROR(IF('MESSAGE SSP1 SSP2'!J$116=0,1,'MESSAGE SSP1 SSP2'!J$116/AVERAGE('MESSAGE SSP1 SSP2'!J$104:J$114))*'MESSAGE SSP1 SSP2'!J111,"")</f>
        <v>200</v>
      </c>
      <c r="K64">
        <f>IFERROR(IF('MESSAGE SSP1 SSP2'!K$116=0,1,'MESSAGE SSP1 SSP2'!K$116/AVERAGE('MESSAGE SSP1 SSP2'!K$104:K$114))*'MESSAGE SSP1 SSP2'!K111,"")</f>
        <v>150</v>
      </c>
      <c r="L64">
        <f>IFERROR(IF('MESSAGE SSP1 SSP2'!L$116=0,1,'MESSAGE SSP1 SSP2'!L$116/AVERAGE('MESSAGE SSP1 SSP2'!L$104:L$114))*'MESSAGE SSP1 SSP2'!L111,"")</f>
        <v>130</v>
      </c>
      <c r="M64">
        <f>IFERROR(IF('MESSAGE SSP1 SSP2'!M$116=0,1,'MESSAGE SSP1 SSP2'!M$116/AVERAGE('MESSAGE SSP1 SSP2'!M$104:M$114))*'MESSAGE SSP1 SSP2'!M111,"")</f>
        <v>100</v>
      </c>
      <c r="N64">
        <f>IFERROR(IF('MESSAGE SSP1 SSP2'!N$116=0,1,'MESSAGE SSP1 SSP2'!N$116/AVERAGE('MESSAGE SSP1 SSP2'!N$104:N$114))*'MESSAGE SSP1 SSP2'!N111,"")</f>
        <v>70</v>
      </c>
      <c r="O64">
        <f>IFERROR(IF('MESSAGE SSP1 SSP2'!O$116=0,1,'MESSAGE SSP1 SSP2'!O$116/AVERAGE('MESSAGE SSP1 SSP2'!O$104:O$114))*'MESSAGE SSP1 SSP2'!O111,"")</f>
        <v>40</v>
      </c>
    </row>
    <row r="65" spans="1:15" x14ac:dyDescent="0.25">
      <c r="A65" s="119"/>
      <c r="B65" s="119" t="s">
        <v>107</v>
      </c>
      <c r="C65" s="119"/>
      <c r="D65" t="str">
        <f>IFERROR(IF('MESSAGE SSP1 SSP2'!D$116=0,1,'MESSAGE SSP1 SSP2'!D$116/AVERAGE('MESSAGE SSP1 SSP2'!D$104:D$114))*'MESSAGE SSP1 SSP2'!D112,"")</f>
        <v/>
      </c>
      <c r="E65" t="str">
        <f>IFERROR(IF('MESSAGE SSP1 SSP2'!E$116=0,1,'MESSAGE SSP1 SSP2'!E$116/AVERAGE('MESSAGE SSP1 SSP2'!E$104:E$114))*'MESSAGE SSP1 SSP2'!E112,"")</f>
        <v/>
      </c>
      <c r="F65" t="str">
        <f>IFERROR(IF('MESSAGE SSP1 SSP2'!F$116=0,1,'MESSAGE SSP1 SSP2'!F$116/AVERAGE('MESSAGE SSP1 SSP2'!F$104:F$114))*'MESSAGE SSP1 SSP2'!F112,"")</f>
        <v/>
      </c>
      <c r="H65">
        <f>IFERROR(IF('MESSAGE SSP1 SSP2'!H$116=0,1,'MESSAGE SSP1 SSP2'!H$116/AVERAGE('MESSAGE SSP1 SSP2'!H$104:H$114))*'MESSAGE SSP1 SSP2'!H112,"")</f>
        <v>399.99999999999994</v>
      </c>
      <c r="I65">
        <f>IFERROR(IF('MESSAGE SSP1 SSP2'!I$116=0,1,'MESSAGE SSP1 SSP2'!I$116/AVERAGE('MESSAGE SSP1 SSP2'!I$104:I$114))*'MESSAGE SSP1 SSP2'!I112,"")</f>
        <v>300</v>
      </c>
      <c r="J65">
        <f>IFERROR(IF('MESSAGE SSP1 SSP2'!J$116=0,1,'MESSAGE SSP1 SSP2'!J$116/AVERAGE('MESSAGE SSP1 SSP2'!J$104:J$114))*'MESSAGE SSP1 SSP2'!J112,"")</f>
        <v>200</v>
      </c>
      <c r="K65">
        <f>IFERROR(IF('MESSAGE SSP1 SSP2'!K$116=0,1,'MESSAGE SSP1 SSP2'!K$116/AVERAGE('MESSAGE SSP1 SSP2'!K$104:K$114))*'MESSAGE SSP1 SSP2'!K112,"")</f>
        <v>150</v>
      </c>
      <c r="L65">
        <f>IFERROR(IF('MESSAGE SSP1 SSP2'!L$116=0,1,'MESSAGE SSP1 SSP2'!L$116/AVERAGE('MESSAGE SSP1 SSP2'!L$104:L$114))*'MESSAGE SSP1 SSP2'!L112,"")</f>
        <v>130</v>
      </c>
      <c r="M65">
        <f>IFERROR(IF('MESSAGE SSP1 SSP2'!M$116=0,1,'MESSAGE SSP1 SSP2'!M$116/AVERAGE('MESSAGE SSP1 SSP2'!M$104:M$114))*'MESSAGE SSP1 SSP2'!M112,"")</f>
        <v>100</v>
      </c>
      <c r="N65">
        <f>IFERROR(IF('MESSAGE SSP1 SSP2'!N$116=0,1,'MESSAGE SSP1 SSP2'!N$116/AVERAGE('MESSAGE SSP1 SSP2'!N$104:N$114))*'MESSAGE SSP1 SSP2'!N112,"")</f>
        <v>70</v>
      </c>
      <c r="O65">
        <f>IFERROR(IF('MESSAGE SSP1 SSP2'!O$116=0,1,'MESSAGE SSP1 SSP2'!O$116/AVERAGE('MESSAGE SSP1 SSP2'!O$104:O$114))*'MESSAGE SSP1 SSP2'!O112,"")</f>
        <v>40</v>
      </c>
    </row>
    <row r="66" spans="1:15" x14ac:dyDescent="0.25">
      <c r="A66" s="119"/>
      <c r="B66" s="119" t="s">
        <v>108</v>
      </c>
      <c r="C66" s="119"/>
      <c r="D66" t="str">
        <f>IFERROR(IF('MESSAGE SSP1 SSP2'!D$116=0,1,'MESSAGE SSP1 SSP2'!D$116/AVERAGE('MESSAGE SSP1 SSP2'!D$104:D$114))*'MESSAGE SSP1 SSP2'!D113,"")</f>
        <v/>
      </c>
      <c r="E66" t="str">
        <f>IFERROR(IF('MESSAGE SSP1 SSP2'!E$116=0,1,'MESSAGE SSP1 SSP2'!E$116/AVERAGE('MESSAGE SSP1 SSP2'!E$104:E$114))*'MESSAGE SSP1 SSP2'!E113,"")</f>
        <v/>
      </c>
      <c r="F66" t="str">
        <f>IFERROR(IF('MESSAGE SSP1 SSP2'!F$116=0,1,'MESSAGE SSP1 SSP2'!F$116/AVERAGE('MESSAGE SSP1 SSP2'!F$104:F$114))*'MESSAGE SSP1 SSP2'!F113,"")</f>
        <v/>
      </c>
      <c r="H66">
        <f>IFERROR(IF('MESSAGE SSP1 SSP2'!H$116=0,1,'MESSAGE SSP1 SSP2'!H$116/AVERAGE('MESSAGE SSP1 SSP2'!H$104:H$114))*'MESSAGE SSP1 SSP2'!H113,"")</f>
        <v>399.99999999999994</v>
      </c>
      <c r="I66">
        <f>IFERROR(IF('MESSAGE SSP1 SSP2'!I$116=0,1,'MESSAGE SSP1 SSP2'!I$116/AVERAGE('MESSAGE SSP1 SSP2'!I$104:I$114))*'MESSAGE SSP1 SSP2'!I113,"")</f>
        <v>300</v>
      </c>
      <c r="J66">
        <f>IFERROR(IF('MESSAGE SSP1 SSP2'!J$116=0,1,'MESSAGE SSP1 SSP2'!J$116/AVERAGE('MESSAGE SSP1 SSP2'!J$104:J$114))*'MESSAGE SSP1 SSP2'!J113,"")</f>
        <v>200</v>
      </c>
      <c r="K66">
        <f>IFERROR(IF('MESSAGE SSP1 SSP2'!K$116=0,1,'MESSAGE SSP1 SSP2'!K$116/AVERAGE('MESSAGE SSP1 SSP2'!K$104:K$114))*'MESSAGE SSP1 SSP2'!K113,"")</f>
        <v>150</v>
      </c>
      <c r="L66">
        <f>IFERROR(IF('MESSAGE SSP1 SSP2'!L$116=0,1,'MESSAGE SSP1 SSP2'!L$116/AVERAGE('MESSAGE SSP1 SSP2'!L$104:L$114))*'MESSAGE SSP1 SSP2'!L113,"")</f>
        <v>130</v>
      </c>
      <c r="M66">
        <f>IFERROR(IF('MESSAGE SSP1 SSP2'!M$116=0,1,'MESSAGE SSP1 SSP2'!M$116/AVERAGE('MESSAGE SSP1 SSP2'!M$104:M$114))*'MESSAGE SSP1 SSP2'!M113,"")</f>
        <v>100</v>
      </c>
      <c r="N66">
        <f>IFERROR(IF('MESSAGE SSP1 SSP2'!N$116=0,1,'MESSAGE SSP1 SSP2'!N$116/AVERAGE('MESSAGE SSP1 SSP2'!N$104:N$114))*'MESSAGE SSP1 SSP2'!N113,"")</f>
        <v>70</v>
      </c>
      <c r="O66">
        <f>IFERROR(IF('MESSAGE SSP1 SSP2'!O$116=0,1,'MESSAGE SSP1 SSP2'!O$116/AVERAGE('MESSAGE SSP1 SSP2'!O$104:O$114))*'MESSAGE SSP1 SSP2'!O113,"")</f>
        <v>40</v>
      </c>
    </row>
    <row r="67" spans="1:15" x14ac:dyDescent="0.25">
      <c r="A67" s="119"/>
      <c r="B67" s="119" t="s">
        <v>109</v>
      </c>
      <c r="C67" s="119"/>
      <c r="D67" t="str">
        <f>IFERROR(IF('MESSAGE SSP1 SSP2'!D$116=0,1,'MESSAGE SSP1 SSP2'!D$116/AVERAGE('MESSAGE SSP1 SSP2'!D$104:D$114))*'MESSAGE SSP1 SSP2'!D114,"")</f>
        <v/>
      </c>
      <c r="E67" t="str">
        <f>IFERROR(IF('MESSAGE SSP1 SSP2'!E$116=0,1,'MESSAGE SSP1 SSP2'!E$116/AVERAGE('MESSAGE SSP1 SSP2'!E$104:E$114))*'MESSAGE SSP1 SSP2'!E114,"")</f>
        <v/>
      </c>
      <c r="F67" t="str">
        <f>IFERROR(IF('MESSAGE SSP1 SSP2'!F$116=0,1,'MESSAGE SSP1 SSP2'!F$116/AVERAGE('MESSAGE SSP1 SSP2'!F$104:F$114))*'MESSAGE SSP1 SSP2'!F114,"")</f>
        <v/>
      </c>
      <c r="G67">
        <f>IFERROR(IF('MESSAGE SSP1 SSP2'!G$116=0,1,'MESSAGE SSP1 SSP2'!G$116/AVERAGE('MESSAGE SSP1 SSP2'!G$104:G$114))*'MESSAGE SSP1 SSP2'!G114,"")</f>
        <v>550</v>
      </c>
      <c r="H67">
        <f>IFERROR(IF('MESSAGE SSP1 SSP2'!H$116=0,1,'MESSAGE SSP1 SSP2'!H$116/AVERAGE('MESSAGE SSP1 SSP2'!H$104:H$114))*'MESSAGE SSP1 SSP2'!H114,"")</f>
        <v>399.99999999999994</v>
      </c>
      <c r="I67">
        <f>IFERROR(IF('MESSAGE SSP1 SSP2'!I$116=0,1,'MESSAGE SSP1 SSP2'!I$116/AVERAGE('MESSAGE SSP1 SSP2'!I$104:I$114))*'MESSAGE SSP1 SSP2'!I114,"")</f>
        <v>300</v>
      </c>
      <c r="J67">
        <f>IFERROR(IF('MESSAGE SSP1 SSP2'!J$116=0,1,'MESSAGE SSP1 SSP2'!J$116/AVERAGE('MESSAGE SSP1 SSP2'!J$104:J$114))*'MESSAGE SSP1 SSP2'!J114,"")</f>
        <v>200</v>
      </c>
      <c r="K67">
        <f>IFERROR(IF('MESSAGE SSP1 SSP2'!K$116=0,1,'MESSAGE SSP1 SSP2'!K$116/AVERAGE('MESSAGE SSP1 SSP2'!K$104:K$114))*'MESSAGE SSP1 SSP2'!K114,"")</f>
        <v>150</v>
      </c>
      <c r="L67">
        <f>IFERROR(IF('MESSAGE SSP1 SSP2'!L$116=0,1,'MESSAGE SSP1 SSP2'!L$116/AVERAGE('MESSAGE SSP1 SSP2'!L$104:L$114))*'MESSAGE SSP1 SSP2'!L114,"")</f>
        <v>130</v>
      </c>
      <c r="M67">
        <f>IFERROR(IF('MESSAGE SSP1 SSP2'!M$116=0,1,'MESSAGE SSP1 SSP2'!M$116/AVERAGE('MESSAGE SSP1 SSP2'!M$104:M$114))*'MESSAGE SSP1 SSP2'!M114,"")</f>
        <v>100</v>
      </c>
      <c r="N67">
        <f>IFERROR(IF('MESSAGE SSP1 SSP2'!N$116=0,1,'MESSAGE SSP1 SSP2'!N$116/AVERAGE('MESSAGE SSP1 SSP2'!N$104:N$114))*'MESSAGE SSP1 SSP2'!N114,"")</f>
        <v>70</v>
      </c>
      <c r="O67">
        <f>IFERROR(IF('MESSAGE SSP1 SSP2'!O$116=0,1,'MESSAGE SSP1 SSP2'!O$116/AVERAGE('MESSAGE SSP1 SSP2'!O$104:O$114))*'MESSAGE SSP1 SSP2'!O114,"")</f>
        <v>40</v>
      </c>
    </row>
    <row r="68" spans="1:15" x14ac:dyDescent="0.25">
      <c r="A68" s="119" t="s">
        <v>156</v>
      </c>
      <c r="B68" s="119" t="s">
        <v>99</v>
      </c>
      <c r="C68" s="119"/>
      <c r="D68" t="str">
        <f>IFERROR(IF('MESSAGE SSP1 SSP2'!D$133=0,1,'MESSAGE SSP1 SSP2'!D$133/AVERAGE('MESSAGE SSP1 SSP2'!D$121:D$131))*'MESSAGE SSP1 SSP2'!D121,"")</f>
        <v/>
      </c>
      <c r="E68" t="str">
        <f>IFERROR(IF('MESSAGE SSP1 SSP2'!E$133=0,1,'MESSAGE SSP1 SSP2'!E$133/AVERAGE('MESSAGE SSP1 SSP2'!E$121:E$131))*'MESSAGE SSP1 SSP2'!E121,"")</f>
        <v/>
      </c>
      <c r="F68" t="str">
        <f>IFERROR(IF('MESSAGE SSP1 SSP2'!F$133=0,1,'MESSAGE SSP1 SSP2'!F$133/AVERAGE('MESSAGE SSP1 SSP2'!F$121:F$131))*'MESSAGE SSP1 SSP2'!F121,"")</f>
        <v/>
      </c>
      <c r="H68">
        <f>IFERROR(IF('MESSAGE SSP1 SSP2'!H$133=0,1,'MESSAGE SSP1 SSP2'!H$133/AVERAGE('MESSAGE SSP1 SSP2'!H$121:H$131))*'MESSAGE SSP1 SSP2'!H121,"")</f>
        <v>150</v>
      </c>
      <c r="I68">
        <f>IFERROR(IF('MESSAGE SSP1 SSP2'!I$133=0,1,'MESSAGE SSP1 SSP2'!I$133/AVERAGE('MESSAGE SSP1 SSP2'!I$121:I$131))*'MESSAGE SSP1 SSP2'!I121,"")</f>
        <v>100</v>
      </c>
      <c r="J68">
        <f>IFERROR(IF('MESSAGE SSP1 SSP2'!J$133=0,1,'MESSAGE SSP1 SSP2'!J$133/AVERAGE('MESSAGE SSP1 SSP2'!J$121:J$131))*'MESSAGE SSP1 SSP2'!J121,"")</f>
        <v>50</v>
      </c>
      <c r="K68">
        <f>IFERROR(IF('MESSAGE SSP1 SSP2'!K$133=0,1,'MESSAGE SSP1 SSP2'!K$133/AVERAGE('MESSAGE SSP1 SSP2'!K$121:K$131))*'MESSAGE SSP1 SSP2'!K121,"")</f>
        <v>50</v>
      </c>
      <c r="L68">
        <f>IFERROR(IF('MESSAGE SSP1 SSP2'!L$133=0,1,'MESSAGE SSP1 SSP2'!L$133/AVERAGE('MESSAGE SSP1 SSP2'!L$121:L$131))*'MESSAGE SSP1 SSP2'!L121,"")</f>
        <v>50</v>
      </c>
      <c r="M68">
        <f>IFERROR(IF('MESSAGE SSP1 SSP2'!M$133=0,1,'MESSAGE SSP1 SSP2'!M$133/AVERAGE('MESSAGE SSP1 SSP2'!M$121:M$131))*'MESSAGE SSP1 SSP2'!M121,"")</f>
        <v>50</v>
      </c>
      <c r="N68">
        <f>IFERROR(IF('MESSAGE SSP1 SSP2'!N$133=0,1,'MESSAGE SSP1 SSP2'!N$133/AVERAGE('MESSAGE SSP1 SSP2'!N$121:N$131))*'MESSAGE SSP1 SSP2'!N121,"")</f>
        <v>50</v>
      </c>
      <c r="O68">
        <f>IFERROR(IF('MESSAGE SSP1 SSP2'!O$133=0,1,'MESSAGE SSP1 SSP2'!O$133/AVERAGE('MESSAGE SSP1 SSP2'!O$121:O$131))*'MESSAGE SSP1 SSP2'!O121,"")</f>
        <v>50</v>
      </c>
    </row>
    <row r="69" spans="1:15" x14ac:dyDescent="0.25">
      <c r="A69" s="119"/>
      <c r="B69" s="119" t="s">
        <v>100</v>
      </c>
      <c r="C69" s="119"/>
      <c r="D69" t="str">
        <f>IFERROR(IF('MESSAGE SSP1 SSP2'!D$133=0,1,'MESSAGE SSP1 SSP2'!D$133/AVERAGE('MESSAGE SSP1 SSP2'!D$121:D$131))*'MESSAGE SSP1 SSP2'!D122,"")</f>
        <v/>
      </c>
      <c r="E69" t="str">
        <f>IFERROR(IF('MESSAGE SSP1 SSP2'!E$133=0,1,'MESSAGE SSP1 SSP2'!E$133/AVERAGE('MESSAGE SSP1 SSP2'!E$121:E$131))*'MESSAGE SSP1 SSP2'!E122,"")</f>
        <v/>
      </c>
      <c r="F69" t="str">
        <f>IFERROR(IF('MESSAGE SSP1 SSP2'!F$133=0,1,'MESSAGE SSP1 SSP2'!F$133/AVERAGE('MESSAGE SSP1 SSP2'!F$121:F$131))*'MESSAGE SSP1 SSP2'!F122,"")</f>
        <v/>
      </c>
      <c r="G69">
        <f>IFERROR(IF('MESSAGE SSP1 SSP2'!G$133=0,1,'MESSAGE SSP1 SSP2'!G$133/AVERAGE('MESSAGE SSP1 SSP2'!G$121:G$131))*'MESSAGE SSP1 SSP2'!G122,"")</f>
        <v>300</v>
      </c>
      <c r="H69">
        <f>IFERROR(IF('MESSAGE SSP1 SSP2'!H$133=0,1,'MESSAGE SSP1 SSP2'!H$133/AVERAGE('MESSAGE SSP1 SSP2'!H$121:H$131))*'MESSAGE SSP1 SSP2'!H122,"")</f>
        <v>150</v>
      </c>
      <c r="I69">
        <f>IFERROR(IF('MESSAGE SSP1 SSP2'!I$133=0,1,'MESSAGE SSP1 SSP2'!I$133/AVERAGE('MESSAGE SSP1 SSP2'!I$121:I$131))*'MESSAGE SSP1 SSP2'!I122,"")</f>
        <v>100</v>
      </c>
      <c r="J69">
        <f>IFERROR(IF('MESSAGE SSP1 SSP2'!J$133=0,1,'MESSAGE SSP1 SSP2'!J$133/AVERAGE('MESSAGE SSP1 SSP2'!J$121:J$131))*'MESSAGE SSP1 SSP2'!J122,"")</f>
        <v>50</v>
      </c>
      <c r="K69">
        <f>IFERROR(IF('MESSAGE SSP1 SSP2'!K$133=0,1,'MESSAGE SSP1 SSP2'!K$133/AVERAGE('MESSAGE SSP1 SSP2'!K$121:K$131))*'MESSAGE SSP1 SSP2'!K122,"")</f>
        <v>50</v>
      </c>
      <c r="L69">
        <f>IFERROR(IF('MESSAGE SSP1 SSP2'!L$133=0,1,'MESSAGE SSP1 SSP2'!L$133/AVERAGE('MESSAGE SSP1 SSP2'!L$121:L$131))*'MESSAGE SSP1 SSP2'!L122,"")</f>
        <v>50</v>
      </c>
      <c r="M69">
        <f>IFERROR(IF('MESSAGE SSP1 SSP2'!M$133=0,1,'MESSAGE SSP1 SSP2'!M$133/AVERAGE('MESSAGE SSP1 SSP2'!M$121:M$131))*'MESSAGE SSP1 SSP2'!M122,"")</f>
        <v>50</v>
      </c>
      <c r="N69">
        <f>IFERROR(IF('MESSAGE SSP1 SSP2'!N$133=0,1,'MESSAGE SSP1 SSP2'!N$133/AVERAGE('MESSAGE SSP1 SSP2'!N$121:N$131))*'MESSAGE SSP1 SSP2'!N122,"")</f>
        <v>50</v>
      </c>
      <c r="O69">
        <f>IFERROR(IF('MESSAGE SSP1 SSP2'!O$133=0,1,'MESSAGE SSP1 SSP2'!O$133/AVERAGE('MESSAGE SSP1 SSP2'!O$121:O$131))*'MESSAGE SSP1 SSP2'!O122,"")</f>
        <v>50</v>
      </c>
    </row>
    <row r="70" spans="1:15" x14ac:dyDescent="0.25">
      <c r="A70" s="119"/>
      <c r="B70" s="119" t="s">
        <v>101</v>
      </c>
      <c r="C70" s="119"/>
      <c r="D70" t="str">
        <f>IFERROR(IF('MESSAGE SSP1 SSP2'!D$133=0,1,'MESSAGE SSP1 SSP2'!D$133/AVERAGE('MESSAGE SSP1 SSP2'!D$121:D$131))*'MESSAGE SSP1 SSP2'!D123,"")</f>
        <v/>
      </c>
      <c r="E70" t="str">
        <f>IFERROR(IF('MESSAGE SSP1 SSP2'!E$133=0,1,'MESSAGE SSP1 SSP2'!E$133/AVERAGE('MESSAGE SSP1 SSP2'!E$121:E$131))*'MESSAGE SSP1 SSP2'!E123,"")</f>
        <v/>
      </c>
      <c r="F70" t="str">
        <f>IFERROR(IF('MESSAGE SSP1 SSP2'!F$133=0,1,'MESSAGE SSP1 SSP2'!F$133/AVERAGE('MESSAGE SSP1 SSP2'!F$121:F$131))*'MESSAGE SSP1 SSP2'!F123,"")</f>
        <v/>
      </c>
      <c r="G70">
        <f>IFERROR(IF('MESSAGE SSP1 SSP2'!G$133=0,1,'MESSAGE SSP1 SSP2'!G$133/AVERAGE('MESSAGE SSP1 SSP2'!G$121:G$131))*'MESSAGE SSP1 SSP2'!G123,"")</f>
        <v>300</v>
      </c>
      <c r="H70">
        <f>IFERROR(IF('MESSAGE SSP1 SSP2'!H$133=0,1,'MESSAGE SSP1 SSP2'!H$133/AVERAGE('MESSAGE SSP1 SSP2'!H$121:H$131))*'MESSAGE SSP1 SSP2'!H123,"")</f>
        <v>150</v>
      </c>
      <c r="I70">
        <f>IFERROR(IF('MESSAGE SSP1 SSP2'!I$133=0,1,'MESSAGE SSP1 SSP2'!I$133/AVERAGE('MESSAGE SSP1 SSP2'!I$121:I$131))*'MESSAGE SSP1 SSP2'!I123,"")</f>
        <v>100</v>
      </c>
      <c r="J70">
        <f>IFERROR(IF('MESSAGE SSP1 SSP2'!J$133=0,1,'MESSAGE SSP1 SSP2'!J$133/AVERAGE('MESSAGE SSP1 SSP2'!J$121:J$131))*'MESSAGE SSP1 SSP2'!J123,"")</f>
        <v>50</v>
      </c>
      <c r="K70">
        <f>IFERROR(IF('MESSAGE SSP1 SSP2'!K$133=0,1,'MESSAGE SSP1 SSP2'!K$133/AVERAGE('MESSAGE SSP1 SSP2'!K$121:K$131))*'MESSAGE SSP1 SSP2'!K123,"")</f>
        <v>50</v>
      </c>
      <c r="L70">
        <f>IFERROR(IF('MESSAGE SSP1 SSP2'!L$133=0,1,'MESSAGE SSP1 SSP2'!L$133/AVERAGE('MESSAGE SSP1 SSP2'!L$121:L$131))*'MESSAGE SSP1 SSP2'!L123,"")</f>
        <v>50</v>
      </c>
      <c r="M70">
        <f>IFERROR(IF('MESSAGE SSP1 SSP2'!M$133=0,1,'MESSAGE SSP1 SSP2'!M$133/AVERAGE('MESSAGE SSP1 SSP2'!M$121:M$131))*'MESSAGE SSP1 SSP2'!M123,"")</f>
        <v>50</v>
      </c>
      <c r="N70">
        <f>IFERROR(IF('MESSAGE SSP1 SSP2'!N$133=0,1,'MESSAGE SSP1 SSP2'!N$133/AVERAGE('MESSAGE SSP1 SSP2'!N$121:N$131))*'MESSAGE SSP1 SSP2'!N123,"")</f>
        <v>50</v>
      </c>
      <c r="O70">
        <f>IFERROR(IF('MESSAGE SSP1 SSP2'!O$133=0,1,'MESSAGE SSP1 SSP2'!O$133/AVERAGE('MESSAGE SSP1 SSP2'!O$121:O$131))*'MESSAGE SSP1 SSP2'!O123,"")</f>
        <v>50</v>
      </c>
    </row>
    <row r="71" spans="1:15" x14ac:dyDescent="0.25">
      <c r="A71" s="119"/>
      <c r="B71" s="119" t="s">
        <v>102</v>
      </c>
      <c r="C71" s="119"/>
      <c r="D71" t="str">
        <f>IFERROR(IF('MESSAGE SSP1 SSP2'!D$133=0,1,'MESSAGE SSP1 SSP2'!D$133/AVERAGE('MESSAGE SSP1 SSP2'!D$121:D$131))*'MESSAGE SSP1 SSP2'!D124,"")</f>
        <v/>
      </c>
      <c r="E71" t="str">
        <f>IFERROR(IF('MESSAGE SSP1 SSP2'!E$133=0,1,'MESSAGE SSP1 SSP2'!E$133/AVERAGE('MESSAGE SSP1 SSP2'!E$121:E$131))*'MESSAGE SSP1 SSP2'!E124,"")</f>
        <v/>
      </c>
      <c r="F71" t="str">
        <f>IFERROR(IF('MESSAGE SSP1 SSP2'!F$133=0,1,'MESSAGE SSP1 SSP2'!F$133/AVERAGE('MESSAGE SSP1 SSP2'!F$121:F$131))*'MESSAGE SSP1 SSP2'!F124,"")</f>
        <v/>
      </c>
      <c r="G71">
        <f>IFERROR(IF('MESSAGE SSP1 SSP2'!G$133=0,1,'MESSAGE SSP1 SSP2'!G$133/AVERAGE('MESSAGE SSP1 SSP2'!G$121:G$131))*'MESSAGE SSP1 SSP2'!G124,"")</f>
        <v>300</v>
      </c>
      <c r="H71">
        <f>IFERROR(IF('MESSAGE SSP1 SSP2'!H$133=0,1,'MESSAGE SSP1 SSP2'!H$133/AVERAGE('MESSAGE SSP1 SSP2'!H$121:H$131))*'MESSAGE SSP1 SSP2'!H124,"")</f>
        <v>150</v>
      </c>
      <c r="I71">
        <f>IFERROR(IF('MESSAGE SSP1 SSP2'!I$133=0,1,'MESSAGE SSP1 SSP2'!I$133/AVERAGE('MESSAGE SSP1 SSP2'!I$121:I$131))*'MESSAGE SSP1 SSP2'!I124,"")</f>
        <v>100</v>
      </c>
      <c r="J71">
        <f>IFERROR(IF('MESSAGE SSP1 SSP2'!J$133=0,1,'MESSAGE SSP1 SSP2'!J$133/AVERAGE('MESSAGE SSP1 SSP2'!J$121:J$131))*'MESSAGE SSP1 SSP2'!J124,"")</f>
        <v>50</v>
      </c>
      <c r="K71">
        <f>IFERROR(IF('MESSAGE SSP1 SSP2'!K$133=0,1,'MESSAGE SSP1 SSP2'!K$133/AVERAGE('MESSAGE SSP1 SSP2'!K$121:K$131))*'MESSAGE SSP1 SSP2'!K124,"")</f>
        <v>50</v>
      </c>
      <c r="L71">
        <f>IFERROR(IF('MESSAGE SSP1 SSP2'!L$133=0,1,'MESSAGE SSP1 SSP2'!L$133/AVERAGE('MESSAGE SSP1 SSP2'!L$121:L$131))*'MESSAGE SSP1 SSP2'!L124,"")</f>
        <v>50</v>
      </c>
      <c r="M71">
        <f>IFERROR(IF('MESSAGE SSP1 SSP2'!M$133=0,1,'MESSAGE SSP1 SSP2'!M$133/AVERAGE('MESSAGE SSP1 SSP2'!M$121:M$131))*'MESSAGE SSP1 SSP2'!M124,"")</f>
        <v>50</v>
      </c>
      <c r="N71">
        <f>IFERROR(IF('MESSAGE SSP1 SSP2'!N$133=0,1,'MESSAGE SSP1 SSP2'!N$133/AVERAGE('MESSAGE SSP1 SSP2'!N$121:N$131))*'MESSAGE SSP1 SSP2'!N124,"")</f>
        <v>50</v>
      </c>
      <c r="O71">
        <f>IFERROR(IF('MESSAGE SSP1 SSP2'!O$133=0,1,'MESSAGE SSP1 SSP2'!O$133/AVERAGE('MESSAGE SSP1 SSP2'!O$121:O$131))*'MESSAGE SSP1 SSP2'!O124,"")</f>
        <v>50</v>
      </c>
    </row>
    <row r="72" spans="1:15" x14ac:dyDescent="0.25">
      <c r="A72" s="119"/>
      <c r="B72" s="119" t="s">
        <v>103</v>
      </c>
      <c r="C72" s="119"/>
      <c r="D72" t="str">
        <f>IFERROR(IF('MESSAGE SSP1 SSP2'!D$133=0,1,'MESSAGE SSP1 SSP2'!D$133/AVERAGE('MESSAGE SSP1 SSP2'!D$121:D$131))*'MESSAGE SSP1 SSP2'!D125,"")</f>
        <v/>
      </c>
      <c r="E72" t="str">
        <f>IFERROR(IF('MESSAGE SSP1 SSP2'!E$133=0,1,'MESSAGE SSP1 SSP2'!E$133/AVERAGE('MESSAGE SSP1 SSP2'!E$121:E$131))*'MESSAGE SSP1 SSP2'!E125,"")</f>
        <v/>
      </c>
      <c r="F72" t="str">
        <f>IFERROR(IF('MESSAGE SSP1 SSP2'!F$133=0,1,'MESSAGE SSP1 SSP2'!F$133/AVERAGE('MESSAGE SSP1 SSP2'!F$121:F$131))*'MESSAGE SSP1 SSP2'!F125,"")</f>
        <v/>
      </c>
      <c r="H72">
        <f>IFERROR(IF('MESSAGE SSP1 SSP2'!H$133=0,1,'MESSAGE SSP1 SSP2'!H$133/AVERAGE('MESSAGE SSP1 SSP2'!H$121:H$131))*'MESSAGE SSP1 SSP2'!H125,"")</f>
        <v>150</v>
      </c>
      <c r="I72">
        <f>IFERROR(IF('MESSAGE SSP1 SSP2'!I$133=0,1,'MESSAGE SSP1 SSP2'!I$133/AVERAGE('MESSAGE SSP1 SSP2'!I$121:I$131))*'MESSAGE SSP1 SSP2'!I125,"")</f>
        <v>100</v>
      </c>
      <c r="J72">
        <f>IFERROR(IF('MESSAGE SSP1 SSP2'!J$133=0,1,'MESSAGE SSP1 SSP2'!J$133/AVERAGE('MESSAGE SSP1 SSP2'!J$121:J$131))*'MESSAGE SSP1 SSP2'!J125,"")</f>
        <v>50</v>
      </c>
      <c r="K72">
        <f>IFERROR(IF('MESSAGE SSP1 SSP2'!K$133=0,1,'MESSAGE SSP1 SSP2'!K$133/AVERAGE('MESSAGE SSP1 SSP2'!K$121:K$131))*'MESSAGE SSP1 SSP2'!K125,"")</f>
        <v>50</v>
      </c>
      <c r="L72">
        <f>IFERROR(IF('MESSAGE SSP1 SSP2'!L$133=0,1,'MESSAGE SSP1 SSP2'!L$133/AVERAGE('MESSAGE SSP1 SSP2'!L$121:L$131))*'MESSAGE SSP1 SSP2'!L125,"")</f>
        <v>50</v>
      </c>
      <c r="M72">
        <f>IFERROR(IF('MESSAGE SSP1 SSP2'!M$133=0,1,'MESSAGE SSP1 SSP2'!M$133/AVERAGE('MESSAGE SSP1 SSP2'!M$121:M$131))*'MESSAGE SSP1 SSP2'!M125,"")</f>
        <v>50</v>
      </c>
      <c r="N72">
        <f>IFERROR(IF('MESSAGE SSP1 SSP2'!N$133=0,1,'MESSAGE SSP1 SSP2'!N$133/AVERAGE('MESSAGE SSP1 SSP2'!N$121:N$131))*'MESSAGE SSP1 SSP2'!N125,"")</f>
        <v>50</v>
      </c>
      <c r="O72">
        <f>IFERROR(IF('MESSAGE SSP1 SSP2'!O$133=0,1,'MESSAGE SSP1 SSP2'!O$133/AVERAGE('MESSAGE SSP1 SSP2'!O$121:O$131))*'MESSAGE SSP1 SSP2'!O125,"")</f>
        <v>50</v>
      </c>
    </row>
    <row r="73" spans="1:15" x14ac:dyDescent="0.25">
      <c r="A73" s="119"/>
      <c r="B73" s="119" t="s">
        <v>104</v>
      </c>
      <c r="C73" s="119"/>
      <c r="D73" t="str">
        <f>IFERROR(IF('MESSAGE SSP1 SSP2'!D$133=0,1,'MESSAGE SSP1 SSP2'!D$133/AVERAGE('MESSAGE SSP1 SSP2'!D$121:D$131))*'MESSAGE SSP1 SSP2'!D126,"")</f>
        <v/>
      </c>
      <c r="E73" t="str">
        <f>IFERROR(IF('MESSAGE SSP1 SSP2'!E$133=0,1,'MESSAGE SSP1 SSP2'!E$133/AVERAGE('MESSAGE SSP1 SSP2'!E$121:E$131))*'MESSAGE SSP1 SSP2'!E126,"")</f>
        <v/>
      </c>
      <c r="F73" t="str">
        <f>IFERROR(IF('MESSAGE SSP1 SSP2'!F$133=0,1,'MESSAGE SSP1 SSP2'!F$133/AVERAGE('MESSAGE SSP1 SSP2'!F$121:F$131))*'MESSAGE SSP1 SSP2'!F126,"")</f>
        <v/>
      </c>
      <c r="H73">
        <f>IFERROR(IF('MESSAGE SSP1 SSP2'!H$133=0,1,'MESSAGE SSP1 SSP2'!H$133/AVERAGE('MESSAGE SSP1 SSP2'!H$121:H$131))*'MESSAGE SSP1 SSP2'!H126,"")</f>
        <v>150</v>
      </c>
      <c r="I73">
        <f>IFERROR(IF('MESSAGE SSP1 SSP2'!I$133=0,1,'MESSAGE SSP1 SSP2'!I$133/AVERAGE('MESSAGE SSP1 SSP2'!I$121:I$131))*'MESSAGE SSP1 SSP2'!I126,"")</f>
        <v>100</v>
      </c>
      <c r="J73">
        <f>IFERROR(IF('MESSAGE SSP1 SSP2'!J$133=0,1,'MESSAGE SSP1 SSP2'!J$133/AVERAGE('MESSAGE SSP1 SSP2'!J$121:J$131))*'MESSAGE SSP1 SSP2'!J126,"")</f>
        <v>50</v>
      </c>
      <c r="K73">
        <f>IFERROR(IF('MESSAGE SSP1 SSP2'!K$133=0,1,'MESSAGE SSP1 SSP2'!K$133/AVERAGE('MESSAGE SSP1 SSP2'!K$121:K$131))*'MESSAGE SSP1 SSP2'!K126,"")</f>
        <v>50</v>
      </c>
      <c r="L73">
        <f>IFERROR(IF('MESSAGE SSP1 SSP2'!L$133=0,1,'MESSAGE SSP1 SSP2'!L$133/AVERAGE('MESSAGE SSP1 SSP2'!L$121:L$131))*'MESSAGE SSP1 SSP2'!L126,"")</f>
        <v>50</v>
      </c>
      <c r="M73">
        <f>IFERROR(IF('MESSAGE SSP1 SSP2'!M$133=0,1,'MESSAGE SSP1 SSP2'!M$133/AVERAGE('MESSAGE SSP1 SSP2'!M$121:M$131))*'MESSAGE SSP1 SSP2'!M126,"")</f>
        <v>50</v>
      </c>
      <c r="N73">
        <f>IFERROR(IF('MESSAGE SSP1 SSP2'!N$133=0,1,'MESSAGE SSP1 SSP2'!N$133/AVERAGE('MESSAGE SSP1 SSP2'!N$121:N$131))*'MESSAGE SSP1 SSP2'!N126,"")</f>
        <v>50</v>
      </c>
      <c r="O73">
        <f>IFERROR(IF('MESSAGE SSP1 SSP2'!O$133=0,1,'MESSAGE SSP1 SSP2'!O$133/AVERAGE('MESSAGE SSP1 SSP2'!O$121:O$131))*'MESSAGE SSP1 SSP2'!O126,"")</f>
        <v>50</v>
      </c>
    </row>
    <row r="74" spans="1:15" x14ac:dyDescent="0.25">
      <c r="A74" s="119"/>
      <c r="B74" s="119" t="s">
        <v>105</v>
      </c>
      <c r="C74" s="119"/>
      <c r="D74" t="str">
        <f>IFERROR(IF('MESSAGE SSP1 SSP2'!D$133=0,1,'MESSAGE SSP1 SSP2'!D$133/AVERAGE('MESSAGE SSP1 SSP2'!D$121:D$131))*'MESSAGE SSP1 SSP2'!D127,"")</f>
        <v/>
      </c>
      <c r="E74" t="str">
        <f>IFERROR(IF('MESSAGE SSP1 SSP2'!E$133=0,1,'MESSAGE SSP1 SSP2'!E$133/AVERAGE('MESSAGE SSP1 SSP2'!E$121:E$131))*'MESSAGE SSP1 SSP2'!E127,"")</f>
        <v/>
      </c>
      <c r="F74" t="str">
        <f>IFERROR(IF('MESSAGE SSP1 SSP2'!F$133=0,1,'MESSAGE SSP1 SSP2'!F$133/AVERAGE('MESSAGE SSP1 SSP2'!F$121:F$131))*'MESSAGE SSP1 SSP2'!F127,"")</f>
        <v/>
      </c>
      <c r="G74">
        <f>IFERROR(IF('MESSAGE SSP1 SSP2'!G$133=0,1,'MESSAGE SSP1 SSP2'!G$133/AVERAGE('MESSAGE SSP1 SSP2'!G$121:G$131))*'MESSAGE SSP1 SSP2'!G127,"")</f>
        <v>300</v>
      </c>
      <c r="H74">
        <f>IFERROR(IF('MESSAGE SSP1 SSP2'!H$133=0,1,'MESSAGE SSP1 SSP2'!H$133/AVERAGE('MESSAGE SSP1 SSP2'!H$121:H$131))*'MESSAGE SSP1 SSP2'!H127,"")</f>
        <v>150</v>
      </c>
      <c r="I74">
        <f>IFERROR(IF('MESSAGE SSP1 SSP2'!I$133=0,1,'MESSAGE SSP1 SSP2'!I$133/AVERAGE('MESSAGE SSP1 SSP2'!I$121:I$131))*'MESSAGE SSP1 SSP2'!I127,"")</f>
        <v>100</v>
      </c>
      <c r="J74">
        <f>IFERROR(IF('MESSAGE SSP1 SSP2'!J$133=0,1,'MESSAGE SSP1 SSP2'!J$133/AVERAGE('MESSAGE SSP1 SSP2'!J$121:J$131))*'MESSAGE SSP1 SSP2'!J127,"")</f>
        <v>50</v>
      </c>
      <c r="K74">
        <f>IFERROR(IF('MESSAGE SSP1 SSP2'!K$133=0,1,'MESSAGE SSP1 SSP2'!K$133/AVERAGE('MESSAGE SSP1 SSP2'!K$121:K$131))*'MESSAGE SSP1 SSP2'!K127,"")</f>
        <v>50</v>
      </c>
      <c r="L74">
        <f>IFERROR(IF('MESSAGE SSP1 SSP2'!L$133=0,1,'MESSAGE SSP1 SSP2'!L$133/AVERAGE('MESSAGE SSP1 SSP2'!L$121:L$131))*'MESSAGE SSP1 SSP2'!L127,"")</f>
        <v>50</v>
      </c>
      <c r="M74">
        <f>IFERROR(IF('MESSAGE SSP1 SSP2'!M$133=0,1,'MESSAGE SSP1 SSP2'!M$133/AVERAGE('MESSAGE SSP1 SSP2'!M$121:M$131))*'MESSAGE SSP1 SSP2'!M127,"")</f>
        <v>50</v>
      </c>
      <c r="N74">
        <f>IFERROR(IF('MESSAGE SSP1 SSP2'!N$133=0,1,'MESSAGE SSP1 SSP2'!N$133/AVERAGE('MESSAGE SSP1 SSP2'!N$121:N$131))*'MESSAGE SSP1 SSP2'!N127,"")</f>
        <v>50</v>
      </c>
      <c r="O74">
        <f>IFERROR(IF('MESSAGE SSP1 SSP2'!O$133=0,1,'MESSAGE SSP1 SSP2'!O$133/AVERAGE('MESSAGE SSP1 SSP2'!O$121:O$131))*'MESSAGE SSP1 SSP2'!O127,"")</f>
        <v>50</v>
      </c>
    </row>
    <row r="75" spans="1:15" x14ac:dyDescent="0.25">
      <c r="A75" s="119"/>
      <c r="B75" s="119" t="s">
        <v>106</v>
      </c>
      <c r="C75" s="119"/>
      <c r="D75" t="str">
        <f>IFERROR(IF('MESSAGE SSP1 SSP2'!D$133=0,1,'MESSAGE SSP1 SSP2'!D$133/AVERAGE('MESSAGE SSP1 SSP2'!D$121:D$131))*'MESSAGE SSP1 SSP2'!D128,"")</f>
        <v/>
      </c>
      <c r="E75" t="str">
        <f>IFERROR(IF('MESSAGE SSP1 SSP2'!E$133=0,1,'MESSAGE SSP1 SSP2'!E$133/AVERAGE('MESSAGE SSP1 SSP2'!E$121:E$131))*'MESSAGE SSP1 SSP2'!E128,"")</f>
        <v/>
      </c>
      <c r="F75" t="str">
        <f>IFERROR(IF('MESSAGE SSP1 SSP2'!F$133=0,1,'MESSAGE SSP1 SSP2'!F$133/AVERAGE('MESSAGE SSP1 SSP2'!F$121:F$131))*'MESSAGE SSP1 SSP2'!F128,"")</f>
        <v/>
      </c>
      <c r="G75">
        <f>IFERROR(IF('MESSAGE SSP1 SSP2'!G$133=0,1,'MESSAGE SSP1 SSP2'!G$133/AVERAGE('MESSAGE SSP1 SSP2'!G$121:G$131))*'MESSAGE SSP1 SSP2'!G128,"")</f>
        <v>300</v>
      </c>
      <c r="H75">
        <f>IFERROR(IF('MESSAGE SSP1 SSP2'!H$133=0,1,'MESSAGE SSP1 SSP2'!H$133/AVERAGE('MESSAGE SSP1 SSP2'!H$121:H$131))*'MESSAGE SSP1 SSP2'!H128,"")</f>
        <v>150</v>
      </c>
      <c r="I75">
        <f>IFERROR(IF('MESSAGE SSP1 SSP2'!I$133=0,1,'MESSAGE SSP1 SSP2'!I$133/AVERAGE('MESSAGE SSP1 SSP2'!I$121:I$131))*'MESSAGE SSP1 SSP2'!I128,"")</f>
        <v>100</v>
      </c>
      <c r="J75">
        <f>IFERROR(IF('MESSAGE SSP1 SSP2'!J$133=0,1,'MESSAGE SSP1 SSP2'!J$133/AVERAGE('MESSAGE SSP1 SSP2'!J$121:J$131))*'MESSAGE SSP1 SSP2'!J128,"")</f>
        <v>50</v>
      </c>
      <c r="K75">
        <f>IFERROR(IF('MESSAGE SSP1 SSP2'!K$133=0,1,'MESSAGE SSP1 SSP2'!K$133/AVERAGE('MESSAGE SSP1 SSP2'!K$121:K$131))*'MESSAGE SSP1 SSP2'!K128,"")</f>
        <v>50</v>
      </c>
      <c r="L75">
        <f>IFERROR(IF('MESSAGE SSP1 SSP2'!L$133=0,1,'MESSAGE SSP1 SSP2'!L$133/AVERAGE('MESSAGE SSP1 SSP2'!L$121:L$131))*'MESSAGE SSP1 SSP2'!L128,"")</f>
        <v>50</v>
      </c>
      <c r="M75">
        <f>IFERROR(IF('MESSAGE SSP1 SSP2'!M$133=0,1,'MESSAGE SSP1 SSP2'!M$133/AVERAGE('MESSAGE SSP1 SSP2'!M$121:M$131))*'MESSAGE SSP1 SSP2'!M128,"")</f>
        <v>50</v>
      </c>
      <c r="N75">
        <f>IFERROR(IF('MESSAGE SSP1 SSP2'!N$133=0,1,'MESSAGE SSP1 SSP2'!N$133/AVERAGE('MESSAGE SSP1 SSP2'!N$121:N$131))*'MESSAGE SSP1 SSP2'!N128,"")</f>
        <v>50</v>
      </c>
      <c r="O75">
        <f>IFERROR(IF('MESSAGE SSP1 SSP2'!O$133=0,1,'MESSAGE SSP1 SSP2'!O$133/AVERAGE('MESSAGE SSP1 SSP2'!O$121:O$131))*'MESSAGE SSP1 SSP2'!O128,"")</f>
        <v>50</v>
      </c>
    </row>
    <row r="76" spans="1:15" x14ac:dyDescent="0.25">
      <c r="A76" s="119"/>
      <c r="B76" s="119" t="s">
        <v>107</v>
      </c>
      <c r="C76" s="119"/>
      <c r="D76" t="str">
        <f>IFERROR(IF('MESSAGE SSP1 SSP2'!D$133=0,1,'MESSAGE SSP1 SSP2'!D$133/AVERAGE('MESSAGE SSP1 SSP2'!D$121:D$131))*'MESSAGE SSP1 SSP2'!D129,"")</f>
        <v/>
      </c>
      <c r="E76" t="str">
        <f>IFERROR(IF('MESSAGE SSP1 SSP2'!E$133=0,1,'MESSAGE SSP1 SSP2'!E$133/AVERAGE('MESSAGE SSP1 SSP2'!E$121:E$131))*'MESSAGE SSP1 SSP2'!E129,"")</f>
        <v/>
      </c>
      <c r="F76" t="str">
        <f>IFERROR(IF('MESSAGE SSP1 SSP2'!F$133=0,1,'MESSAGE SSP1 SSP2'!F$133/AVERAGE('MESSAGE SSP1 SSP2'!F$121:F$131))*'MESSAGE SSP1 SSP2'!F129,"")</f>
        <v/>
      </c>
      <c r="H76">
        <f>IFERROR(IF('MESSAGE SSP1 SSP2'!H$133=0,1,'MESSAGE SSP1 SSP2'!H$133/AVERAGE('MESSAGE SSP1 SSP2'!H$121:H$131))*'MESSAGE SSP1 SSP2'!H129,"")</f>
        <v>150</v>
      </c>
      <c r="I76">
        <f>IFERROR(IF('MESSAGE SSP1 SSP2'!I$133=0,1,'MESSAGE SSP1 SSP2'!I$133/AVERAGE('MESSAGE SSP1 SSP2'!I$121:I$131))*'MESSAGE SSP1 SSP2'!I129,"")</f>
        <v>100</v>
      </c>
      <c r="J76">
        <f>IFERROR(IF('MESSAGE SSP1 SSP2'!J$133=0,1,'MESSAGE SSP1 SSP2'!J$133/AVERAGE('MESSAGE SSP1 SSP2'!J$121:J$131))*'MESSAGE SSP1 SSP2'!J129,"")</f>
        <v>50</v>
      </c>
      <c r="K76">
        <f>IFERROR(IF('MESSAGE SSP1 SSP2'!K$133=0,1,'MESSAGE SSP1 SSP2'!K$133/AVERAGE('MESSAGE SSP1 SSP2'!K$121:K$131))*'MESSAGE SSP1 SSP2'!K129,"")</f>
        <v>50</v>
      </c>
      <c r="L76">
        <f>IFERROR(IF('MESSAGE SSP1 SSP2'!L$133=0,1,'MESSAGE SSP1 SSP2'!L$133/AVERAGE('MESSAGE SSP1 SSP2'!L$121:L$131))*'MESSAGE SSP1 SSP2'!L129,"")</f>
        <v>50</v>
      </c>
      <c r="M76">
        <f>IFERROR(IF('MESSAGE SSP1 SSP2'!M$133=0,1,'MESSAGE SSP1 SSP2'!M$133/AVERAGE('MESSAGE SSP1 SSP2'!M$121:M$131))*'MESSAGE SSP1 SSP2'!M129,"")</f>
        <v>50</v>
      </c>
      <c r="N76">
        <f>IFERROR(IF('MESSAGE SSP1 SSP2'!N$133=0,1,'MESSAGE SSP1 SSP2'!N$133/AVERAGE('MESSAGE SSP1 SSP2'!N$121:N$131))*'MESSAGE SSP1 SSP2'!N129,"")</f>
        <v>50</v>
      </c>
      <c r="O76">
        <f>IFERROR(IF('MESSAGE SSP1 SSP2'!O$133=0,1,'MESSAGE SSP1 SSP2'!O$133/AVERAGE('MESSAGE SSP1 SSP2'!O$121:O$131))*'MESSAGE SSP1 SSP2'!O129,"")</f>
        <v>50</v>
      </c>
    </row>
    <row r="77" spans="1:15" x14ac:dyDescent="0.25">
      <c r="A77" s="119"/>
      <c r="B77" s="119" t="s">
        <v>108</v>
      </c>
      <c r="C77" s="119"/>
      <c r="D77" t="str">
        <f>IFERROR(IF('MESSAGE SSP1 SSP2'!D$133=0,1,'MESSAGE SSP1 SSP2'!D$133/AVERAGE('MESSAGE SSP1 SSP2'!D$121:D$131))*'MESSAGE SSP1 SSP2'!D130,"")</f>
        <v/>
      </c>
      <c r="E77" t="str">
        <f>IFERROR(IF('MESSAGE SSP1 SSP2'!E$133=0,1,'MESSAGE SSP1 SSP2'!E$133/AVERAGE('MESSAGE SSP1 SSP2'!E$121:E$131))*'MESSAGE SSP1 SSP2'!E130,"")</f>
        <v/>
      </c>
      <c r="F77" t="str">
        <f>IFERROR(IF('MESSAGE SSP1 SSP2'!F$133=0,1,'MESSAGE SSP1 SSP2'!F$133/AVERAGE('MESSAGE SSP1 SSP2'!F$121:F$131))*'MESSAGE SSP1 SSP2'!F130,"")</f>
        <v/>
      </c>
      <c r="H77">
        <f>IFERROR(IF('MESSAGE SSP1 SSP2'!H$133=0,1,'MESSAGE SSP1 SSP2'!H$133/AVERAGE('MESSAGE SSP1 SSP2'!H$121:H$131))*'MESSAGE SSP1 SSP2'!H130,"")</f>
        <v>150</v>
      </c>
      <c r="I77">
        <f>IFERROR(IF('MESSAGE SSP1 SSP2'!I$133=0,1,'MESSAGE SSP1 SSP2'!I$133/AVERAGE('MESSAGE SSP1 SSP2'!I$121:I$131))*'MESSAGE SSP1 SSP2'!I130,"")</f>
        <v>100</v>
      </c>
      <c r="J77">
        <f>IFERROR(IF('MESSAGE SSP1 SSP2'!J$133=0,1,'MESSAGE SSP1 SSP2'!J$133/AVERAGE('MESSAGE SSP1 SSP2'!J$121:J$131))*'MESSAGE SSP1 SSP2'!J130,"")</f>
        <v>50</v>
      </c>
      <c r="K77">
        <f>IFERROR(IF('MESSAGE SSP1 SSP2'!K$133=0,1,'MESSAGE SSP1 SSP2'!K$133/AVERAGE('MESSAGE SSP1 SSP2'!K$121:K$131))*'MESSAGE SSP1 SSP2'!K130,"")</f>
        <v>50</v>
      </c>
      <c r="L77">
        <f>IFERROR(IF('MESSAGE SSP1 SSP2'!L$133=0,1,'MESSAGE SSP1 SSP2'!L$133/AVERAGE('MESSAGE SSP1 SSP2'!L$121:L$131))*'MESSAGE SSP1 SSP2'!L130,"")</f>
        <v>50</v>
      </c>
      <c r="M77">
        <f>IFERROR(IF('MESSAGE SSP1 SSP2'!M$133=0,1,'MESSAGE SSP1 SSP2'!M$133/AVERAGE('MESSAGE SSP1 SSP2'!M$121:M$131))*'MESSAGE SSP1 SSP2'!M130,"")</f>
        <v>50</v>
      </c>
      <c r="N77">
        <f>IFERROR(IF('MESSAGE SSP1 SSP2'!N$133=0,1,'MESSAGE SSP1 SSP2'!N$133/AVERAGE('MESSAGE SSP1 SSP2'!N$121:N$131))*'MESSAGE SSP1 SSP2'!N130,"")</f>
        <v>50</v>
      </c>
      <c r="O77">
        <f>IFERROR(IF('MESSAGE SSP1 SSP2'!O$133=0,1,'MESSAGE SSP1 SSP2'!O$133/AVERAGE('MESSAGE SSP1 SSP2'!O$121:O$131))*'MESSAGE SSP1 SSP2'!O130,"")</f>
        <v>50</v>
      </c>
    </row>
    <row r="78" spans="1:15" x14ac:dyDescent="0.25">
      <c r="A78" s="119"/>
      <c r="B78" s="119" t="s">
        <v>109</v>
      </c>
      <c r="C78" s="119"/>
      <c r="D78" t="str">
        <f>IFERROR(IF('MESSAGE SSP1 SSP2'!D$133=0,1,'MESSAGE SSP1 SSP2'!D$133/AVERAGE('MESSAGE SSP1 SSP2'!D$121:D$131))*'MESSAGE SSP1 SSP2'!D131,"")</f>
        <v/>
      </c>
      <c r="E78" t="str">
        <f>IFERROR(IF('MESSAGE SSP1 SSP2'!E$133=0,1,'MESSAGE SSP1 SSP2'!E$133/AVERAGE('MESSAGE SSP1 SSP2'!E$121:E$131))*'MESSAGE SSP1 SSP2'!E131,"")</f>
        <v/>
      </c>
      <c r="F78" t="str">
        <f>IFERROR(IF('MESSAGE SSP1 SSP2'!F$133=0,1,'MESSAGE SSP1 SSP2'!F$133/AVERAGE('MESSAGE SSP1 SSP2'!F$121:F$131))*'MESSAGE SSP1 SSP2'!F131,"")</f>
        <v/>
      </c>
      <c r="G78">
        <f>IFERROR(IF('MESSAGE SSP1 SSP2'!G$133=0,1,'MESSAGE SSP1 SSP2'!G$133/AVERAGE('MESSAGE SSP1 SSP2'!G$121:G$131))*'MESSAGE SSP1 SSP2'!G131,"")</f>
        <v>300</v>
      </c>
      <c r="H78">
        <f>IFERROR(IF('MESSAGE SSP1 SSP2'!H$133=0,1,'MESSAGE SSP1 SSP2'!H$133/AVERAGE('MESSAGE SSP1 SSP2'!H$121:H$131))*'MESSAGE SSP1 SSP2'!H131,"")</f>
        <v>150</v>
      </c>
      <c r="I78">
        <f>IFERROR(IF('MESSAGE SSP1 SSP2'!I$133=0,1,'MESSAGE SSP1 SSP2'!I$133/AVERAGE('MESSAGE SSP1 SSP2'!I$121:I$131))*'MESSAGE SSP1 SSP2'!I131,"")</f>
        <v>100</v>
      </c>
      <c r="J78">
        <f>IFERROR(IF('MESSAGE SSP1 SSP2'!J$133=0,1,'MESSAGE SSP1 SSP2'!J$133/AVERAGE('MESSAGE SSP1 SSP2'!J$121:J$131))*'MESSAGE SSP1 SSP2'!J131,"")</f>
        <v>50</v>
      </c>
      <c r="K78">
        <f>IFERROR(IF('MESSAGE SSP1 SSP2'!K$133=0,1,'MESSAGE SSP1 SSP2'!K$133/AVERAGE('MESSAGE SSP1 SSP2'!K$121:K$131))*'MESSAGE SSP1 SSP2'!K131,"")</f>
        <v>50</v>
      </c>
      <c r="L78">
        <f>IFERROR(IF('MESSAGE SSP1 SSP2'!L$133=0,1,'MESSAGE SSP1 SSP2'!L$133/AVERAGE('MESSAGE SSP1 SSP2'!L$121:L$131))*'MESSAGE SSP1 SSP2'!L131,"")</f>
        <v>50</v>
      </c>
      <c r="M78">
        <f>IFERROR(IF('MESSAGE SSP1 SSP2'!M$133=0,1,'MESSAGE SSP1 SSP2'!M$133/AVERAGE('MESSAGE SSP1 SSP2'!M$121:M$131))*'MESSAGE SSP1 SSP2'!M131,"")</f>
        <v>50</v>
      </c>
      <c r="N78">
        <f>IFERROR(IF('MESSAGE SSP1 SSP2'!N$133=0,1,'MESSAGE SSP1 SSP2'!N$133/AVERAGE('MESSAGE SSP1 SSP2'!N$121:N$131))*'MESSAGE SSP1 SSP2'!N131,"")</f>
        <v>50</v>
      </c>
      <c r="O78">
        <f>IFERROR(IF('MESSAGE SSP1 SSP2'!O$133=0,1,'MESSAGE SSP1 SSP2'!O$133/AVERAGE('MESSAGE SSP1 SSP2'!O$121:O$131))*'MESSAGE SSP1 SSP2'!O131,"")</f>
        <v>50</v>
      </c>
    </row>
  </sheetData>
  <mergeCells count="84">
    <mergeCell ref="A68:A78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A57:A67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44:C44"/>
    <mergeCell ref="B45:C45"/>
    <mergeCell ref="A35:A45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21:C21"/>
    <mergeCell ref="B22:C22"/>
    <mergeCell ref="B23:C23"/>
    <mergeCell ref="B29:C29"/>
    <mergeCell ref="B30:C30"/>
    <mergeCell ref="A24:A34"/>
    <mergeCell ref="B24:C24"/>
    <mergeCell ref="B25:C25"/>
    <mergeCell ref="B26:C26"/>
    <mergeCell ref="B27:C27"/>
    <mergeCell ref="B28:C28"/>
    <mergeCell ref="B34:C34"/>
    <mergeCell ref="B31:C31"/>
    <mergeCell ref="B32:C32"/>
    <mergeCell ref="B33:C33"/>
    <mergeCell ref="B12:C12"/>
    <mergeCell ref="A13:A23"/>
    <mergeCell ref="B13:C13"/>
    <mergeCell ref="B14:C14"/>
    <mergeCell ref="B15:C15"/>
    <mergeCell ref="B16:C16"/>
    <mergeCell ref="B17:C17"/>
    <mergeCell ref="B18:C18"/>
    <mergeCell ref="B19:C19"/>
    <mergeCell ref="A2:A12"/>
    <mergeCell ref="B2:C2"/>
    <mergeCell ref="B3:C3"/>
    <mergeCell ref="B4:C4"/>
    <mergeCell ref="B5:C5"/>
    <mergeCell ref="B6:C6"/>
    <mergeCell ref="B20:C20"/>
    <mergeCell ref="B7:C7"/>
    <mergeCell ref="B8:C8"/>
    <mergeCell ref="B9:C9"/>
    <mergeCell ref="B10:C10"/>
    <mergeCell ref="B11:C11"/>
    <mergeCell ref="A46:A56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7030A0"/>
  </sheetPr>
  <dimension ref="A1:S85"/>
  <sheetViews>
    <sheetView workbookViewId="0">
      <selection activeCell="B85" sqref="B85"/>
    </sheetView>
  </sheetViews>
  <sheetFormatPr defaultRowHeight="15" x14ac:dyDescent="0.25"/>
  <cols>
    <col min="1" max="1" width="13.28515625" customWidth="1"/>
    <col min="2" max="2" width="14.5703125" customWidth="1"/>
  </cols>
  <sheetData>
    <row r="1" spans="1:19" x14ac:dyDescent="0.25">
      <c r="A1" s="45" t="s">
        <v>152</v>
      </c>
      <c r="B1" s="48" t="s">
        <v>153</v>
      </c>
      <c r="C1" s="45">
        <v>2005</v>
      </c>
      <c r="D1" s="45">
        <v>2010</v>
      </c>
      <c r="E1" s="45">
        <v>2015</v>
      </c>
      <c r="F1" s="45">
        <v>2020</v>
      </c>
      <c r="G1" s="45">
        <v>2025</v>
      </c>
      <c r="H1" s="45">
        <v>2030</v>
      </c>
      <c r="I1" s="116">
        <v>2035</v>
      </c>
      <c r="J1" s="45">
        <v>2040</v>
      </c>
      <c r="K1" s="45">
        <v>2045</v>
      </c>
      <c r="L1" s="45">
        <v>2050</v>
      </c>
      <c r="M1" s="45">
        <v>2055</v>
      </c>
      <c r="N1" s="45">
        <v>2060</v>
      </c>
      <c r="O1" s="45">
        <v>2070</v>
      </c>
      <c r="P1" s="45">
        <v>2080</v>
      </c>
      <c r="Q1" s="45">
        <v>2090</v>
      </c>
      <c r="R1" s="45">
        <v>2100</v>
      </c>
      <c r="S1" s="45">
        <v>2110</v>
      </c>
    </row>
    <row r="2" spans="1:19" x14ac:dyDescent="0.25">
      <c r="A2" s="47" t="s">
        <v>98</v>
      </c>
      <c r="B2" s="47" t="s">
        <v>192</v>
      </c>
      <c r="C2">
        <v>2507</v>
      </c>
      <c r="D2">
        <v>1622</v>
      </c>
      <c r="E2">
        <v>1622</v>
      </c>
      <c r="F2">
        <v>1008</v>
      </c>
      <c r="G2">
        <v>1008</v>
      </c>
      <c r="H2">
        <v>443.45549738219898</v>
      </c>
      <c r="I2">
        <v>443.45549738219898</v>
      </c>
      <c r="J2">
        <v>128.23003691470757</v>
      </c>
      <c r="K2">
        <v>128.23003691470757</v>
      </c>
      <c r="L2">
        <v>102.64844720496895</v>
      </c>
      <c r="M2">
        <v>102.64844720496895</v>
      </c>
      <c r="N2">
        <v>89.891217829663049</v>
      </c>
      <c r="O2">
        <v>80.88814947530075</v>
      </c>
      <c r="P2">
        <v>68.860220440881761</v>
      </c>
      <c r="Q2">
        <v>53.75523889354568</v>
      </c>
      <c r="R2">
        <v>48.923076923076927</v>
      </c>
      <c r="S2">
        <v>48.923076923076927</v>
      </c>
    </row>
    <row r="3" spans="1:19" x14ac:dyDescent="0.25">
      <c r="A3" s="47" t="s">
        <v>98</v>
      </c>
      <c r="B3" s="47" t="s">
        <v>202</v>
      </c>
      <c r="C3">
        <v>1845</v>
      </c>
      <c r="D3">
        <v>1291</v>
      </c>
      <c r="E3">
        <v>1291</v>
      </c>
      <c r="F3">
        <v>893</v>
      </c>
      <c r="G3">
        <v>893</v>
      </c>
      <c r="H3">
        <v>450.65445026178008</v>
      </c>
      <c r="I3">
        <v>450.65445026178008</v>
      </c>
      <c r="J3">
        <v>149.06741791334755</v>
      </c>
      <c r="K3">
        <v>149.06741791334755</v>
      </c>
      <c r="L3">
        <v>125.60496894409937</v>
      </c>
      <c r="M3">
        <v>125.60496894409937</v>
      </c>
      <c r="N3">
        <v>103.3165295834439</v>
      </c>
      <c r="O3">
        <v>84.477860250831839</v>
      </c>
      <c r="P3">
        <v>68.281563126252507</v>
      </c>
      <c r="Q3">
        <v>55.952780106174906</v>
      </c>
      <c r="R3">
        <v>50.923076923076927</v>
      </c>
      <c r="S3">
        <v>50.923076923076927</v>
      </c>
    </row>
    <row r="4" spans="1:19" x14ac:dyDescent="0.25">
      <c r="A4" s="118" t="s">
        <v>98</v>
      </c>
      <c r="B4" s="118" t="s">
        <v>203</v>
      </c>
      <c r="C4">
        <v>1845</v>
      </c>
      <c r="D4">
        <v>1291</v>
      </c>
      <c r="E4">
        <v>1291</v>
      </c>
      <c r="F4">
        <v>893</v>
      </c>
      <c r="G4">
        <v>893</v>
      </c>
      <c r="H4">
        <v>450.65445026178008</v>
      </c>
      <c r="I4">
        <v>450.65445026178008</v>
      </c>
      <c r="J4">
        <v>149.06741791334755</v>
      </c>
      <c r="K4">
        <v>149.06741791334755</v>
      </c>
      <c r="L4">
        <v>125.60496894409937</v>
      </c>
      <c r="M4">
        <v>125.60496894409937</v>
      </c>
      <c r="N4">
        <v>103.3165295834439</v>
      </c>
      <c r="O4">
        <v>84.477860250831839</v>
      </c>
      <c r="P4">
        <v>68.281563126252507</v>
      </c>
      <c r="Q4">
        <v>55.952780106174906</v>
      </c>
      <c r="R4">
        <v>50.923076923076927</v>
      </c>
      <c r="S4">
        <v>50.923076923076927</v>
      </c>
    </row>
    <row r="5" spans="1:19" x14ac:dyDescent="0.25">
      <c r="A5" s="47" t="s">
        <v>98</v>
      </c>
      <c r="B5" s="47" t="s">
        <v>193</v>
      </c>
      <c r="C5">
        <v>3101</v>
      </c>
      <c r="D5">
        <v>2011</v>
      </c>
      <c r="E5">
        <v>2011</v>
      </c>
      <c r="F5">
        <v>1247</v>
      </c>
      <c r="G5">
        <v>1247</v>
      </c>
      <c r="H5">
        <v>542.80104712041884</v>
      </c>
      <c r="I5">
        <v>542.80104712041884</v>
      </c>
      <c r="J5">
        <v>152.27316883621526</v>
      </c>
      <c r="K5">
        <v>152.27316883621526</v>
      </c>
      <c r="L5">
        <v>116.09440993788819</v>
      </c>
      <c r="M5">
        <v>116.09440993788819</v>
      </c>
      <c r="N5">
        <v>97.479437516582664</v>
      </c>
      <c r="O5">
        <v>85.913744561044282</v>
      </c>
      <c r="P5">
        <v>71.946392785571135</v>
      </c>
      <c r="Q5">
        <v>53.924280525286392</v>
      </c>
      <c r="R5">
        <v>49.07692307692308</v>
      </c>
      <c r="S5">
        <v>49.07692307692308</v>
      </c>
    </row>
    <row r="6" spans="1:19" x14ac:dyDescent="0.25">
      <c r="A6" s="47" t="s">
        <v>98</v>
      </c>
      <c r="B6" s="47" t="s">
        <v>194</v>
      </c>
      <c r="C6">
        <v>3100</v>
      </c>
      <c r="D6">
        <v>2009</v>
      </c>
      <c r="E6">
        <v>2009</v>
      </c>
      <c r="F6">
        <v>1245</v>
      </c>
      <c r="G6">
        <v>1245</v>
      </c>
      <c r="H6">
        <v>541.36125654450268</v>
      </c>
      <c r="I6">
        <v>541.36125654450268</v>
      </c>
      <c r="J6">
        <v>151.63201865164172</v>
      </c>
      <c r="K6">
        <v>151.63201865164172</v>
      </c>
      <c r="L6">
        <v>115.43850931677018</v>
      </c>
      <c r="M6">
        <v>115.43850931677018</v>
      </c>
      <c r="N6">
        <v>96.895728309896526</v>
      </c>
      <c r="O6">
        <v>85.674430509342201</v>
      </c>
      <c r="P6">
        <v>71.56062124248497</v>
      </c>
      <c r="Q6">
        <v>53.417155630064258</v>
      </c>
      <c r="R6">
        <v>48.61538461538462</v>
      </c>
      <c r="S6">
        <v>48.61538461538462</v>
      </c>
    </row>
    <row r="7" spans="1:19" x14ac:dyDescent="0.25">
      <c r="A7" s="47" t="s">
        <v>98</v>
      </c>
      <c r="B7" s="47" t="s">
        <v>195</v>
      </c>
      <c r="C7">
        <v>2489</v>
      </c>
      <c r="D7">
        <v>1647</v>
      </c>
      <c r="E7">
        <v>1647</v>
      </c>
      <c r="F7">
        <v>1055</v>
      </c>
      <c r="G7">
        <v>1055</v>
      </c>
      <c r="H7">
        <v>483.76963350785343</v>
      </c>
      <c r="I7">
        <v>483.76963350785343</v>
      </c>
      <c r="J7">
        <v>145.22051680590633</v>
      </c>
      <c r="K7">
        <v>145.22051680590633</v>
      </c>
      <c r="L7">
        <v>116.75031055900621</v>
      </c>
      <c r="M7">
        <v>116.75031055900621</v>
      </c>
      <c r="N7">
        <v>98.64685592995491</v>
      </c>
      <c r="O7">
        <v>84.956488354235987</v>
      </c>
      <c r="P7">
        <v>70.403306613226448</v>
      </c>
      <c r="Q7">
        <v>54.769488683989941</v>
      </c>
      <c r="R7">
        <v>49.846153846153847</v>
      </c>
      <c r="S7">
        <v>49.846153846153847</v>
      </c>
    </row>
    <row r="8" spans="1:19" ht="15" customHeight="1" x14ac:dyDescent="0.25">
      <c r="A8" s="47" t="s">
        <v>98</v>
      </c>
      <c r="B8" s="47" t="s">
        <v>196</v>
      </c>
      <c r="C8">
        <v>2616</v>
      </c>
      <c r="D8">
        <v>1714</v>
      </c>
      <c r="E8">
        <v>1714</v>
      </c>
      <c r="F8">
        <v>1083</v>
      </c>
      <c r="G8">
        <v>1083</v>
      </c>
      <c r="H8">
        <v>485.92931937172773</v>
      </c>
      <c r="I8">
        <v>485.92931937172773</v>
      </c>
      <c r="J8">
        <v>142.33534097532541</v>
      </c>
      <c r="K8">
        <v>142.33534097532541</v>
      </c>
      <c r="L8">
        <v>112.81490683229813</v>
      </c>
      <c r="M8">
        <v>112.81490683229813</v>
      </c>
      <c r="N8">
        <v>95.72830989652428</v>
      </c>
      <c r="O8">
        <v>83.520604044023543</v>
      </c>
      <c r="P8">
        <v>69.824649298597194</v>
      </c>
      <c r="Q8">
        <v>53.924280525286392</v>
      </c>
      <c r="R8">
        <v>49.07692307692308</v>
      </c>
      <c r="S8">
        <v>49.07692307692308</v>
      </c>
    </row>
    <row r="9" spans="1:19" ht="15" customHeight="1" x14ac:dyDescent="0.25">
      <c r="A9" s="47" t="s">
        <v>98</v>
      </c>
      <c r="B9" s="47" t="s">
        <v>197</v>
      </c>
      <c r="C9">
        <v>3551</v>
      </c>
      <c r="D9">
        <v>2588</v>
      </c>
      <c r="E9">
        <v>2588</v>
      </c>
      <c r="F9">
        <v>1444</v>
      </c>
      <c r="G9">
        <v>1444</v>
      </c>
      <c r="H9">
        <v>637.82722513089004</v>
      </c>
      <c r="I9">
        <v>637.82722513089004</v>
      </c>
      <c r="J9">
        <v>196.51253157178937</v>
      </c>
      <c r="K9">
        <v>196.51253157178937</v>
      </c>
      <c r="L9">
        <v>157.08819875776396</v>
      </c>
      <c r="M9">
        <v>157.08819875776396</v>
      </c>
      <c r="N9">
        <v>120.8278057840276</v>
      </c>
      <c r="O9">
        <v>91.417967750191963</v>
      </c>
      <c r="P9">
        <v>70.596192384769537</v>
      </c>
      <c r="Q9">
        <v>60.68594579491478</v>
      </c>
      <c r="R9">
        <v>54.61538461538462</v>
      </c>
      <c r="S9">
        <v>54.61538461538462</v>
      </c>
    </row>
    <row r="10" spans="1:19" x14ac:dyDescent="0.25">
      <c r="A10" s="47" t="s">
        <v>98</v>
      </c>
      <c r="B10" s="47" t="s">
        <v>198</v>
      </c>
      <c r="C10">
        <v>2873</v>
      </c>
      <c r="D10">
        <v>1887</v>
      </c>
      <c r="E10">
        <v>1887</v>
      </c>
      <c r="F10">
        <v>1194</v>
      </c>
      <c r="G10">
        <v>1194</v>
      </c>
      <c r="H10">
        <v>534.88219895287955</v>
      </c>
      <c r="I10">
        <v>534.88219895287955</v>
      </c>
      <c r="J10">
        <v>155.15834466679618</v>
      </c>
      <c r="K10">
        <v>155.15834466679618</v>
      </c>
      <c r="L10">
        <v>120.35776397515528</v>
      </c>
      <c r="M10">
        <v>120.35776397515528</v>
      </c>
      <c r="N10">
        <v>99.814274343327156</v>
      </c>
      <c r="O10">
        <v>85.913744561044282</v>
      </c>
      <c r="P10">
        <v>70.789078156312627</v>
      </c>
      <c r="Q10">
        <v>53.75523889354568</v>
      </c>
      <c r="R10">
        <v>48.923076923076927</v>
      </c>
      <c r="S10">
        <v>48.923076923076927</v>
      </c>
    </row>
    <row r="11" spans="1:19" x14ac:dyDescent="0.25">
      <c r="A11" s="47" t="s">
        <v>98</v>
      </c>
      <c r="B11" s="47" t="s">
        <v>199</v>
      </c>
      <c r="C11">
        <v>2088</v>
      </c>
      <c r="D11">
        <v>1416</v>
      </c>
      <c r="E11">
        <v>1416</v>
      </c>
      <c r="F11">
        <v>941</v>
      </c>
      <c r="G11">
        <v>941</v>
      </c>
      <c r="H11">
        <v>453.53403141361258</v>
      </c>
      <c r="I11">
        <v>453.53403141361258</v>
      </c>
      <c r="J11">
        <v>143.93821643675926</v>
      </c>
      <c r="K11">
        <v>143.93821643675926</v>
      </c>
      <c r="L11">
        <v>119.70186335403726</v>
      </c>
      <c r="M11">
        <v>119.70186335403726</v>
      </c>
      <c r="N11">
        <v>100.68983815335633</v>
      </c>
      <c r="O11">
        <v>84.71717430253392</v>
      </c>
      <c r="P11">
        <v>69.438877755511015</v>
      </c>
      <c r="Q11">
        <v>55.445655210952779</v>
      </c>
      <c r="R11">
        <v>50.461538461538467</v>
      </c>
      <c r="S11">
        <v>50.461538461538467</v>
      </c>
    </row>
    <row r="12" spans="1:19" x14ac:dyDescent="0.25">
      <c r="A12" s="47" t="s">
        <v>98</v>
      </c>
      <c r="B12" s="47" t="s">
        <v>200</v>
      </c>
      <c r="C12">
        <v>2077</v>
      </c>
      <c r="D12">
        <v>1390</v>
      </c>
      <c r="E12">
        <v>1390</v>
      </c>
      <c r="F12">
        <v>908</v>
      </c>
      <c r="G12">
        <v>908</v>
      </c>
      <c r="H12">
        <v>428.33769633507853</v>
      </c>
      <c r="I12">
        <v>428.33769633507853</v>
      </c>
      <c r="J12">
        <v>134.00038857586941</v>
      </c>
      <c r="K12">
        <v>134.00038857586941</v>
      </c>
      <c r="L12">
        <v>111.50310559006211</v>
      </c>
      <c r="M12">
        <v>111.50310559006211</v>
      </c>
      <c r="N12">
        <v>95.436455293181226</v>
      </c>
      <c r="O12">
        <v>82.084719733811113</v>
      </c>
      <c r="P12">
        <v>68.088677354709418</v>
      </c>
      <c r="Q12">
        <v>54.431405420508518</v>
      </c>
      <c r="R12">
        <v>49.53846153846154</v>
      </c>
      <c r="S12">
        <v>49.53846153846154</v>
      </c>
    </row>
    <row r="13" spans="1:19" ht="15" customHeight="1" x14ac:dyDescent="0.25">
      <c r="A13" s="47" t="s">
        <v>98</v>
      </c>
      <c r="B13" s="47" t="s">
        <v>201</v>
      </c>
      <c r="C13">
        <v>2442</v>
      </c>
      <c r="D13">
        <v>1635</v>
      </c>
      <c r="E13">
        <v>1635</v>
      </c>
      <c r="F13">
        <v>1065</v>
      </c>
      <c r="G13">
        <v>1065</v>
      </c>
      <c r="H13">
        <v>497.4476439790576</v>
      </c>
      <c r="I13">
        <v>497.4476439790576</v>
      </c>
      <c r="J13">
        <v>151.63201865164172</v>
      </c>
      <c r="K13">
        <v>151.63201865164172</v>
      </c>
      <c r="L13">
        <v>121.9975155279503</v>
      </c>
      <c r="M13">
        <v>121.9975155279503</v>
      </c>
      <c r="N13">
        <v>101.27354736004246</v>
      </c>
      <c r="O13">
        <v>85.435116457640135</v>
      </c>
      <c r="P13">
        <v>70.210420841683373</v>
      </c>
      <c r="Q13">
        <v>54.938530315730645</v>
      </c>
      <c r="R13">
        <v>50</v>
      </c>
      <c r="S13">
        <v>50</v>
      </c>
    </row>
    <row r="14" spans="1:19" x14ac:dyDescent="0.25">
      <c r="A14" s="46" t="s">
        <v>129</v>
      </c>
      <c r="B14" s="46" t="s">
        <v>192</v>
      </c>
      <c r="C14">
        <v>697.52941176470586</v>
      </c>
      <c r="D14">
        <v>696.04519774011294</v>
      </c>
      <c r="E14">
        <v>696.04519774011294</v>
      </c>
      <c r="F14">
        <v>298.76362669502788</v>
      </c>
      <c r="G14">
        <v>298.76362669502788</v>
      </c>
      <c r="H14">
        <v>149.54198473282443</v>
      </c>
      <c r="I14">
        <v>149.54198473282443</v>
      </c>
      <c r="J14">
        <v>99.756446991404019</v>
      </c>
      <c r="K14">
        <v>99.756446991404019</v>
      </c>
      <c r="L14">
        <v>74.857310112688438</v>
      </c>
      <c r="M14">
        <v>74.857310112688438</v>
      </c>
      <c r="N14">
        <v>49.933244325767681</v>
      </c>
      <c r="O14">
        <v>49.962586052080212</v>
      </c>
      <c r="P14">
        <v>49.969865903269543</v>
      </c>
      <c r="Q14">
        <v>49.977283053157656</v>
      </c>
      <c r="R14">
        <v>50</v>
      </c>
      <c r="S14">
        <v>50</v>
      </c>
    </row>
    <row r="15" spans="1:19" x14ac:dyDescent="0.25">
      <c r="A15" s="46" t="s">
        <v>129</v>
      </c>
      <c r="B15" s="46" t="s">
        <v>202</v>
      </c>
      <c r="C15">
        <v>697.52941176470586</v>
      </c>
      <c r="D15">
        <v>696.04519774011294</v>
      </c>
      <c r="E15">
        <v>696.04519774011294</v>
      </c>
      <c r="F15">
        <v>298.76362669502788</v>
      </c>
      <c r="G15">
        <v>298.76362669502788</v>
      </c>
      <c r="H15">
        <v>149.54198473282443</v>
      </c>
      <c r="I15">
        <v>149.54198473282443</v>
      </c>
      <c r="J15">
        <v>99.756446991404019</v>
      </c>
      <c r="K15">
        <v>99.756446991404019</v>
      </c>
      <c r="L15">
        <v>74.857310112688438</v>
      </c>
      <c r="M15">
        <v>74.857310112688438</v>
      </c>
      <c r="N15">
        <v>49.933244325767681</v>
      </c>
      <c r="O15">
        <v>49.962586052080212</v>
      </c>
      <c r="P15">
        <v>49.969865903269543</v>
      </c>
      <c r="Q15">
        <v>49.977283053157656</v>
      </c>
      <c r="R15">
        <v>50</v>
      </c>
      <c r="S15">
        <v>50</v>
      </c>
    </row>
    <row r="16" spans="1:19" x14ac:dyDescent="0.25">
      <c r="A16" s="117" t="s">
        <v>129</v>
      </c>
      <c r="B16" s="117" t="s">
        <v>203</v>
      </c>
      <c r="C16">
        <v>697.52941176470586</v>
      </c>
      <c r="D16">
        <v>696.04519774011294</v>
      </c>
      <c r="E16">
        <v>696.04519774011294</v>
      </c>
      <c r="F16">
        <v>298.76362669502788</v>
      </c>
      <c r="G16">
        <v>298.76362669502788</v>
      </c>
      <c r="H16">
        <v>149.54198473282443</v>
      </c>
      <c r="I16">
        <v>149.54198473282443</v>
      </c>
      <c r="J16">
        <v>99.756446991404019</v>
      </c>
      <c r="K16">
        <v>99.756446991404019</v>
      </c>
      <c r="L16">
        <v>74.857310112688438</v>
      </c>
      <c r="M16">
        <v>74.857310112688438</v>
      </c>
      <c r="N16">
        <v>49.933244325767681</v>
      </c>
      <c r="O16">
        <v>49.962586052080212</v>
      </c>
      <c r="P16">
        <v>49.969865903269543</v>
      </c>
      <c r="Q16">
        <v>49.977283053157656</v>
      </c>
      <c r="R16">
        <v>50</v>
      </c>
      <c r="S16">
        <v>50</v>
      </c>
    </row>
    <row r="17" spans="1:19" x14ac:dyDescent="0.25">
      <c r="A17" s="46" t="s">
        <v>129</v>
      </c>
      <c r="B17" s="46" t="s">
        <v>193</v>
      </c>
      <c r="C17">
        <v>697.52941176470586</v>
      </c>
      <c r="D17">
        <v>696.04519774011294</v>
      </c>
      <c r="E17">
        <v>696.04519774011294</v>
      </c>
      <c r="F17">
        <v>298.76362669502788</v>
      </c>
      <c r="G17">
        <v>298.76362669502788</v>
      </c>
      <c r="H17">
        <v>149.54198473282443</v>
      </c>
      <c r="I17">
        <v>149.54198473282443</v>
      </c>
      <c r="J17">
        <v>99.756446991404019</v>
      </c>
      <c r="K17">
        <v>99.756446991404019</v>
      </c>
      <c r="L17">
        <v>74.857310112688438</v>
      </c>
      <c r="M17">
        <v>74.857310112688438</v>
      </c>
      <c r="N17">
        <v>49.933244325767681</v>
      </c>
      <c r="O17">
        <v>49.962586052080212</v>
      </c>
      <c r="P17">
        <v>49.969865903269543</v>
      </c>
      <c r="Q17">
        <v>49.977283053157656</v>
      </c>
      <c r="R17">
        <v>50</v>
      </c>
      <c r="S17">
        <v>50</v>
      </c>
    </row>
    <row r="18" spans="1:19" x14ac:dyDescent="0.25">
      <c r="A18" s="46" t="s">
        <v>129</v>
      </c>
      <c r="B18" s="46" t="s">
        <v>194</v>
      </c>
      <c r="C18">
        <v>697.52941176470586</v>
      </c>
      <c r="D18">
        <v>696.04519774011294</v>
      </c>
      <c r="E18">
        <v>696.04519774011294</v>
      </c>
      <c r="F18">
        <v>298.76362669502788</v>
      </c>
      <c r="G18">
        <v>298.76362669502788</v>
      </c>
      <c r="H18">
        <v>149.54198473282443</v>
      </c>
      <c r="I18">
        <v>149.54198473282443</v>
      </c>
      <c r="J18">
        <v>99.756446991404019</v>
      </c>
      <c r="K18">
        <v>99.756446991404019</v>
      </c>
      <c r="L18">
        <v>74.857310112688438</v>
      </c>
      <c r="M18">
        <v>74.857310112688438</v>
      </c>
      <c r="N18">
        <v>49.933244325767681</v>
      </c>
      <c r="O18">
        <v>49.962586052080212</v>
      </c>
      <c r="P18">
        <v>49.969865903269543</v>
      </c>
      <c r="Q18">
        <v>49.977283053157656</v>
      </c>
      <c r="R18">
        <v>50</v>
      </c>
      <c r="S18">
        <v>50</v>
      </c>
    </row>
    <row r="19" spans="1:19" x14ac:dyDescent="0.25">
      <c r="A19" s="46" t="s">
        <v>129</v>
      </c>
      <c r="B19" s="46" t="s">
        <v>195</v>
      </c>
      <c r="C19">
        <v>697.52941176470586</v>
      </c>
      <c r="D19">
        <v>696.04519774011294</v>
      </c>
      <c r="E19">
        <v>696.04519774011294</v>
      </c>
      <c r="F19">
        <v>298.76362669502788</v>
      </c>
      <c r="G19">
        <v>298.76362669502788</v>
      </c>
      <c r="H19">
        <v>149.54198473282443</v>
      </c>
      <c r="I19">
        <v>149.54198473282443</v>
      </c>
      <c r="J19">
        <v>99.756446991404019</v>
      </c>
      <c r="K19">
        <v>99.756446991404019</v>
      </c>
      <c r="L19">
        <v>74.857310112688438</v>
      </c>
      <c r="M19">
        <v>74.857310112688438</v>
      </c>
      <c r="N19">
        <v>49.933244325767681</v>
      </c>
      <c r="O19">
        <v>49.962586052080212</v>
      </c>
      <c r="P19">
        <v>49.969865903269543</v>
      </c>
      <c r="Q19">
        <v>49.977283053157656</v>
      </c>
      <c r="R19">
        <v>50</v>
      </c>
      <c r="S19">
        <v>50</v>
      </c>
    </row>
    <row r="20" spans="1:19" ht="15" customHeight="1" x14ac:dyDescent="0.25">
      <c r="A20" s="46" t="s">
        <v>129</v>
      </c>
      <c r="B20" s="46" t="s">
        <v>196</v>
      </c>
      <c r="C20">
        <v>697.52941176470586</v>
      </c>
      <c r="D20">
        <v>696.04519774011294</v>
      </c>
      <c r="E20">
        <v>696.04519774011294</v>
      </c>
      <c r="F20">
        <v>298.76362669502788</v>
      </c>
      <c r="G20">
        <v>298.76362669502788</v>
      </c>
      <c r="H20">
        <v>149.54198473282443</v>
      </c>
      <c r="I20">
        <v>149.54198473282443</v>
      </c>
      <c r="J20">
        <v>99.756446991404019</v>
      </c>
      <c r="K20">
        <v>99.756446991404019</v>
      </c>
      <c r="L20">
        <v>74.857310112688438</v>
      </c>
      <c r="M20">
        <v>74.857310112688438</v>
      </c>
      <c r="N20">
        <v>49.933244325767681</v>
      </c>
      <c r="O20">
        <v>49.962586052080212</v>
      </c>
      <c r="P20">
        <v>49.969865903269543</v>
      </c>
      <c r="Q20">
        <v>49.977283053157656</v>
      </c>
      <c r="R20">
        <v>50</v>
      </c>
      <c r="S20">
        <v>50</v>
      </c>
    </row>
    <row r="21" spans="1:19" ht="15" customHeight="1" x14ac:dyDescent="0.25">
      <c r="A21" s="46" t="s">
        <v>129</v>
      </c>
      <c r="B21" s="46" t="s">
        <v>197</v>
      </c>
      <c r="C21">
        <v>724.70588235294122</v>
      </c>
      <c r="D21">
        <v>739.54802259887003</v>
      </c>
      <c r="E21">
        <v>739.54802259887003</v>
      </c>
      <c r="F21">
        <v>312.36373304972079</v>
      </c>
      <c r="G21">
        <v>312.36373304972079</v>
      </c>
      <c r="H21">
        <v>154.58015267175571</v>
      </c>
      <c r="I21">
        <v>154.58015267175571</v>
      </c>
      <c r="J21">
        <v>102.4355300859599</v>
      </c>
      <c r="K21">
        <v>102.4355300859599</v>
      </c>
      <c r="L21">
        <v>76.426898873115775</v>
      </c>
      <c r="M21">
        <v>76.426898873115775</v>
      </c>
      <c r="N21">
        <v>50.667556742323093</v>
      </c>
      <c r="O21">
        <v>50.374139479197844</v>
      </c>
      <c r="P21">
        <v>50.301340967304498</v>
      </c>
      <c r="Q21">
        <v>50.227169468423448</v>
      </c>
      <c r="R21">
        <v>50</v>
      </c>
      <c r="S21">
        <v>50</v>
      </c>
    </row>
    <row r="22" spans="1:19" x14ac:dyDescent="0.25">
      <c r="A22" s="46" t="s">
        <v>129</v>
      </c>
      <c r="B22" s="46" t="s">
        <v>198</v>
      </c>
      <c r="C22">
        <v>697.52941176470586</v>
      </c>
      <c r="D22">
        <v>696.04519774011294</v>
      </c>
      <c r="E22">
        <v>696.04519774011294</v>
      </c>
      <c r="F22">
        <v>298.76362669502788</v>
      </c>
      <c r="G22">
        <v>298.76362669502788</v>
      </c>
      <c r="H22">
        <v>149.54198473282443</v>
      </c>
      <c r="I22">
        <v>149.54198473282443</v>
      </c>
      <c r="J22">
        <v>99.756446991404019</v>
      </c>
      <c r="K22">
        <v>99.756446991404019</v>
      </c>
      <c r="L22">
        <v>74.857310112688438</v>
      </c>
      <c r="M22">
        <v>74.857310112688438</v>
      </c>
      <c r="N22">
        <v>49.933244325767681</v>
      </c>
      <c r="O22">
        <v>49.962586052080212</v>
      </c>
      <c r="P22">
        <v>49.969865903269543</v>
      </c>
      <c r="Q22">
        <v>49.977283053157656</v>
      </c>
      <c r="R22">
        <v>50</v>
      </c>
      <c r="S22">
        <v>50</v>
      </c>
    </row>
    <row r="23" spans="1:19" x14ac:dyDescent="0.25">
      <c r="A23" s="46" t="s">
        <v>129</v>
      </c>
      <c r="B23" s="46" t="s">
        <v>199</v>
      </c>
      <c r="C23">
        <v>697.52941176470586</v>
      </c>
      <c r="D23">
        <v>696.04519774011294</v>
      </c>
      <c r="E23">
        <v>696.04519774011294</v>
      </c>
      <c r="F23">
        <v>298.76362669502788</v>
      </c>
      <c r="G23">
        <v>298.76362669502788</v>
      </c>
      <c r="H23">
        <v>149.54198473282443</v>
      </c>
      <c r="I23">
        <v>149.54198473282443</v>
      </c>
      <c r="J23">
        <v>99.756446991404019</v>
      </c>
      <c r="K23">
        <v>99.756446991404019</v>
      </c>
      <c r="L23">
        <v>74.857310112688438</v>
      </c>
      <c r="M23">
        <v>74.857310112688438</v>
      </c>
      <c r="N23">
        <v>49.933244325767681</v>
      </c>
      <c r="O23">
        <v>49.962586052080212</v>
      </c>
      <c r="P23">
        <v>49.969865903269543</v>
      </c>
      <c r="Q23">
        <v>49.977283053157656</v>
      </c>
      <c r="R23">
        <v>50</v>
      </c>
      <c r="S23">
        <v>50</v>
      </c>
    </row>
    <row r="24" spans="1:19" x14ac:dyDescent="0.25">
      <c r="A24" s="46" t="s">
        <v>129</v>
      </c>
      <c r="B24" s="46" t="s">
        <v>200</v>
      </c>
      <c r="C24">
        <v>697.52941176470586</v>
      </c>
      <c r="D24">
        <v>696.04519774011294</v>
      </c>
      <c r="E24">
        <v>696.04519774011294</v>
      </c>
      <c r="F24">
        <v>298.76362669502788</v>
      </c>
      <c r="G24">
        <v>298.76362669502788</v>
      </c>
      <c r="H24">
        <v>149.54198473282443</v>
      </c>
      <c r="I24">
        <v>149.54198473282443</v>
      </c>
      <c r="J24">
        <v>99.756446991404019</v>
      </c>
      <c r="K24">
        <v>99.756446991404019</v>
      </c>
      <c r="L24">
        <v>74.857310112688438</v>
      </c>
      <c r="M24">
        <v>74.857310112688438</v>
      </c>
      <c r="N24">
        <v>49.933244325767681</v>
      </c>
      <c r="O24">
        <v>49.962586052080212</v>
      </c>
      <c r="P24">
        <v>49.969865903269543</v>
      </c>
      <c r="Q24">
        <v>49.977283053157656</v>
      </c>
      <c r="R24">
        <v>50</v>
      </c>
      <c r="S24">
        <v>50</v>
      </c>
    </row>
    <row r="25" spans="1:19" ht="15" customHeight="1" x14ac:dyDescent="0.25">
      <c r="A25" s="46" t="s">
        <v>129</v>
      </c>
      <c r="B25" s="46" t="s">
        <v>201</v>
      </c>
      <c r="C25">
        <v>697.52941176470586</v>
      </c>
      <c r="D25">
        <v>696.04519774011294</v>
      </c>
      <c r="E25">
        <v>696.04519774011294</v>
      </c>
      <c r="F25">
        <v>298.76362669502788</v>
      </c>
      <c r="G25">
        <v>298.76362669502788</v>
      </c>
      <c r="H25">
        <v>149.54198473282443</v>
      </c>
      <c r="I25">
        <v>149.54198473282443</v>
      </c>
      <c r="J25">
        <v>99.756446991404019</v>
      </c>
      <c r="K25">
        <v>99.756446991404019</v>
      </c>
      <c r="L25">
        <v>74.857310112688438</v>
      </c>
      <c r="M25">
        <v>74.857310112688438</v>
      </c>
      <c r="N25">
        <v>49.933244325767681</v>
      </c>
      <c r="O25">
        <v>49.962586052080212</v>
      </c>
      <c r="P25">
        <v>49.969865903269543</v>
      </c>
      <c r="Q25">
        <v>49.977283053157656</v>
      </c>
      <c r="R25">
        <v>50</v>
      </c>
      <c r="S25">
        <v>50</v>
      </c>
    </row>
    <row r="26" spans="1:19" x14ac:dyDescent="0.25">
      <c r="A26" s="46" t="s">
        <v>128</v>
      </c>
      <c r="B26" s="46" t="s">
        <v>192</v>
      </c>
      <c r="C26" t="s">
        <v>151</v>
      </c>
      <c r="D26">
        <v>359.63206650831353</v>
      </c>
      <c r="E26">
        <v>359.63206650831353</v>
      </c>
      <c r="F26">
        <v>309.20388363427912</v>
      </c>
      <c r="G26">
        <v>309.20388363427912</v>
      </c>
      <c r="H26">
        <v>264.6488329996663</v>
      </c>
      <c r="I26">
        <v>264.6488329996663</v>
      </c>
      <c r="J26">
        <v>225.79619967289716</v>
      </c>
      <c r="K26">
        <v>225.79619967289716</v>
      </c>
      <c r="L26">
        <v>192.41487153225805</v>
      </c>
      <c r="M26">
        <v>192.41487153225805</v>
      </c>
      <c r="N26">
        <v>163.9215565335526</v>
      </c>
      <c r="O26">
        <v>139.62169112598744</v>
      </c>
      <c r="P26">
        <v>118.83072374212873</v>
      </c>
      <c r="Q26">
        <v>101.00440217115853</v>
      </c>
      <c r="R26">
        <v>85.891797582118372</v>
      </c>
      <c r="S26">
        <v>73.008027944800617</v>
      </c>
    </row>
    <row r="27" spans="1:19" x14ac:dyDescent="0.25">
      <c r="A27" s="46" t="s">
        <v>128</v>
      </c>
      <c r="B27" s="46" t="s">
        <v>202</v>
      </c>
      <c r="C27" t="s">
        <v>151</v>
      </c>
      <c r="D27">
        <v>359.63206650831353</v>
      </c>
      <c r="E27">
        <v>359.63206650831353</v>
      </c>
      <c r="F27">
        <v>309.20388363427912</v>
      </c>
      <c r="G27">
        <v>309.20388363427912</v>
      </c>
      <c r="H27">
        <v>264.6488329996663</v>
      </c>
      <c r="I27">
        <v>264.6488329996663</v>
      </c>
      <c r="J27">
        <v>225.79619967289716</v>
      </c>
      <c r="K27">
        <v>225.79619967289716</v>
      </c>
      <c r="L27">
        <v>192.41487153225805</v>
      </c>
      <c r="M27">
        <v>192.41487153225805</v>
      </c>
      <c r="N27">
        <v>163.9215565335526</v>
      </c>
      <c r="O27">
        <v>139.62169112598744</v>
      </c>
      <c r="P27">
        <v>118.83072374212873</v>
      </c>
      <c r="Q27">
        <v>101.00440217115853</v>
      </c>
      <c r="R27">
        <v>85.891797582118372</v>
      </c>
      <c r="S27">
        <v>73.008027944800617</v>
      </c>
    </row>
    <row r="28" spans="1:19" x14ac:dyDescent="0.25">
      <c r="A28" s="117" t="s">
        <v>128</v>
      </c>
      <c r="B28" s="117" t="s">
        <v>203</v>
      </c>
      <c r="C28" t="s">
        <v>151</v>
      </c>
      <c r="D28">
        <v>359.63206650831353</v>
      </c>
      <c r="E28">
        <v>359.63206650831353</v>
      </c>
      <c r="F28">
        <v>309.20388363427912</v>
      </c>
      <c r="G28">
        <v>309.20388363427912</v>
      </c>
      <c r="H28">
        <v>264.6488329996663</v>
      </c>
      <c r="I28">
        <v>264.6488329996663</v>
      </c>
      <c r="J28">
        <v>225.79619967289716</v>
      </c>
      <c r="K28">
        <v>225.79619967289716</v>
      </c>
      <c r="L28">
        <v>192.41487153225805</v>
      </c>
      <c r="M28">
        <v>192.41487153225805</v>
      </c>
      <c r="N28">
        <v>163.9215565335526</v>
      </c>
      <c r="O28">
        <v>139.62169112598744</v>
      </c>
      <c r="P28">
        <v>118.83072374212873</v>
      </c>
      <c r="Q28">
        <v>101.00440217115853</v>
      </c>
      <c r="R28">
        <v>85.891797582118372</v>
      </c>
      <c r="S28">
        <v>73.008027944800617</v>
      </c>
    </row>
    <row r="29" spans="1:19" x14ac:dyDescent="0.25">
      <c r="A29" s="46" t="s">
        <v>128</v>
      </c>
      <c r="B29" s="46" t="s">
        <v>193</v>
      </c>
      <c r="C29" t="s">
        <v>151</v>
      </c>
      <c r="D29">
        <v>359.63206650831353</v>
      </c>
      <c r="E29">
        <v>359.63206650831353</v>
      </c>
      <c r="F29">
        <v>309.20388363427912</v>
      </c>
      <c r="G29">
        <v>309.20388363427912</v>
      </c>
      <c r="H29">
        <v>264.6488329996663</v>
      </c>
      <c r="I29">
        <v>264.6488329996663</v>
      </c>
      <c r="J29">
        <v>225.79619967289716</v>
      </c>
      <c r="K29">
        <v>225.79619967289716</v>
      </c>
      <c r="L29">
        <v>192.41487153225805</v>
      </c>
      <c r="M29">
        <v>192.41487153225805</v>
      </c>
      <c r="N29">
        <v>163.9215565335526</v>
      </c>
      <c r="O29">
        <v>139.62169112598744</v>
      </c>
      <c r="P29">
        <v>118.83072374212873</v>
      </c>
      <c r="Q29">
        <v>101.00440217115853</v>
      </c>
      <c r="R29">
        <v>85.891797582118372</v>
      </c>
      <c r="S29">
        <v>73.008027944800617</v>
      </c>
    </row>
    <row r="30" spans="1:19" x14ac:dyDescent="0.25">
      <c r="A30" s="46" t="s">
        <v>128</v>
      </c>
      <c r="B30" s="46" t="s">
        <v>194</v>
      </c>
      <c r="C30" t="s">
        <v>151</v>
      </c>
      <c r="D30">
        <v>359.63206650831353</v>
      </c>
      <c r="E30">
        <v>359.63206650831353</v>
      </c>
      <c r="F30">
        <v>309.20388363427912</v>
      </c>
      <c r="G30">
        <v>309.20388363427912</v>
      </c>
      <c r="H30">
        <v>264.6488329996663</v>
      </c>
      <c r="I30">
        <v>264.6488329996663</v>
      </c>
      <c r="J30">
        <v>225.79619967289716</v>
      </c>
      <c r="K30">
        <v>225.79619967289716</v>
      </c>
      <c r="L30">
        <v>192.41487153225805</v>
      </c>
      <c r="M30">
        <v>192.41487153225805</v>
      </c>
      <c r="N30">
        <v>163.9215565335526</v>
      </c>
      <c r="O30">
        <v>139.62169112598744</v>
      </c>
      <c r="P30">
        <v>118.83072374212873</v>
      </c>
      <c r="Q30">
        <v>101.00440217115853</v>
      </c>
      <c r="R30">
        <v>85.891797582118372</v>
      </c>
      <c r="S30">
        <v>73.008027944800617</v>
      </c>
    </row>
    <row r="31" spans="1:19" x14ac:dyDescent="0.25">
      <c r="A31" s="46" t="s">
        <v>128</v>
      </c>
      <c r="B31" s="46" t="s">
        <v>195</v>
      </c>
      <c r="C31" t="s">
        <v>151</v>
      </c>
      <c r="D31">
        <v>359.63206650831353</v>
      </c>
      <c r="E31">
        <v>359.63206650831353</v>
      </c>
      <c r="F31">
        <v>309.20388363427912</v>
      </c>
      <c r="G31">
        <v>309.20388363427912</v>
      </c>
      <c r="H31">
        <v>264.6488329996663</v>
      </c>
      <c r="I31">
        <v>264.6488329996663</v>
      </c>
      <c r="J31">
        <v>225.79619967289716</v>
      </c>
      <c r="K31">
        <v>225.79619967289716</v>
      </c>
      <c r="L31">
        <v>192.41487153225805</v>
      </c>
      <c r="M31">
        <v>192.41487153225805</v>
      </c>
      <c r="N31">
        <v>163.9215565335526</v>
      </c>
      <c r="O31">
        <v>139.62169112598744</v>
      </c>
      <c r="P31">
        <v>118.83072374212873</v>
      </c>
      <c r="Q31">
        <v>101.00440217115853</v>
      </c>
      <c r="R31">
        <v>85.891797582118372</v>
      </c>
      <c r="S31">
        <v>73.008027944800617</v>
      </c>
    </row>
    <row r="32" spans="1:19" ht="15" customHeight="1" x14ac:dyDescent="0.25">
      <c r="A32" s="46" t="s">
        <v>128</v>
      </c>
      <c r="B32" s="46" t="s">
        <v>196</v>
      </c>
      <c r="C32" t="s">
        <v>151</v>
      </c>
      <c r="D32">
        <v>359.63206650831353</v>
      </c>
      <c r="E32">
        <v>359.63206650831353</v>
      </c>
      <c r="F32">
        <v>309.20388363427912</v>
      </c>
      <c r="G32">
        <v>309.20388363427912</v>
      </c>
      <c r="H32">
        <v>264.6488329996663</v>
      </c>
      <c r="I32">
        <v>264.6488329996663</v>
      </c>
      <c r="J32">
        <v>225.79619967289716</v>
      </c>
      <c r="K32">
        <v>225.79619967289716</v>
      </c>
      <c r="L32">
        <v>192.41487153225805</v>
      </c>
      <c r="M32">
        <v>192.41487153225805</v>
      </c>
      <c r="N32">
        <v>163.9215565335526</v>
      </c>
      <c r="O32">
        <v>139.62169112598744</v>
      </c>
      <c r="P32">
        <v>118.83072374212873</v>
      </c>
      <c r="Q32">
        <v>101.00440217115853</v>
      </c>
      <c r="R32">
        <v>85.891797582118372</v>
      </c>
      <c r="S32">
        <v>73.008027944800617</v>
      </c>
    </row>
    <row r="33" spans="1:19" ht="15" customHeight="1" x14ac:dyDescent="0.25">
      <c r="A33" s="46" t="s">
        <v>128</v>
      </c>
      <c r="B33" s="46" t="s">
        <v>197</v>
      </c>
      <c r="C33" t="s">
        <v>151</v>
      </c>
      <c r="D33">
        <v>484.6793349168646</v>
      </c>
      <c r="E33">
        <v>484.6793349168646</v>
      </c>
      <c r="F33">
        <v>376.81116365720834</v>
      </c>
      <c r="G33">
        <v>376.81116365720834</v>
      </c>
      <c r="H33">
        <v>302.03417000333667</v>
      </c>
      <c r="I33">
        <v>302.03417000333667</v>
      </c>
      <c r="J33">
        <v>248.282128271028</v>
      </c>
      <c r="K33">
        <v>248.282128271028</v>
      </c>
      <c r="L33">
        <v>206.15879092741932</v>
      </c>
      <c r="M33">
        <v>206.15879092741932</v>
      </c>
      <c r="N33">
        <v>171.54581497697365</v>
      </c>
      <c r="O33">
        <v>142.93026200575017</v>
      </c>
      <c r="P33">
        <v>119.9678598544936</v>
      </c>
      <c r="Q33">
        <v>101.98981097282838</v>
      </c>
      <c r="R33">
        <v>86.310781960567738</v>
      </c>
      <c r="S33">
        <v>73.364164666482566</v>
      </c>
    </row>
    <row r="34" spans="1:19" x14ac:dyDescent="0.25">
      <c r="A34" s="46" t="s">
        <v>128</v>
      </c>
      <c r="B34" s="46" t="s">
        <v>198</v>
      </c>
      <c r="C34" t="s">
        <v>151</v>
      </c>
      <c r="D34">
        <v>359.63206650831353</v>
      </c>
      <c r="E34">
        <v>359.63206650831353</v>
      </c>
      <c r="F34">
        <v>309.20388363427912</v>
      </c>
      <c r="G34">
        <v>309.20388363427912</v>
      </c>
      <c r="H34">
        <v>264.6488329996663</v>
      </c>
      <c r="I34">
        <v>264.6488329996663</v>
      </c>
      <c r="J34">
        <v>225.79619967289716</v>
      </c>
      <c r="K34">
        <v>225.79619967289716</v>
      </c>
      <c r="L34">
        <v>192.41487153225805</v>
      </c>
      <c r="M34">
        <v>192.41487153225805</v>
      </c>
      <c r="N34">
        <v>163.9215565335526</v>
      </c>
      <c r="O34">
        <v>139.62169112598744</v>
      </c>
      <c r="P34">
        <v>118.83072374212873</v>
      </c>
      <c r="Q34">
        <v>101.00440217115853</v>
      </c>
      <c r="R34">
        <v>85.891797582118372</v>
      </c>
      <c r="S34">
        <v>73.008027944800617</v>
      </c>
    </row>
    <row r="35" spans="1:19" x14ac:dyDescent="0.25">
      <c r="A35" s="46" t="s">
        <v>128</v>
      </c>
      <c r="B35" s="46" t="s">
        <v>199</v>
      </c>
      <c r="C35" t="s">
        <v>151</v>
      </c>
      <c r="D35">
        <v>359.63206650831353</v>
      </c>
      <c r="E35">
        <v>359.63206650831353</v>
      </c>
      <c r="F35">
        <v>309.20388363427912</v>
      </c>
      <c r="G35">
        <v>309.20388363427912</v>
      </c>
      <c r="H35">
        <v>264.6488329996663</v>
      </c>
      <c r="I35">
        <v>264.6488329996663</v>
      </c>
      <c r="J35">
        <v>225.79619967289716</v>
      </c>
      <c r="K35">
        <v>225.79619967289716</v>
      </c>
      <c r="L35">
        <v>192.41487153225805</v>
      </c>
      <c r="M35">
        <v>192.41487153225805</v>
      </c>
      <c r="N35">
        <v>163.9215565335526</v>
      </c>
      <c r="O35">
        <v>139.62169112598744</v>
      </c>
      <c r="P35">
        <v>118.83072374212873</v>
      </c>
      <c r="Q35">
        <v>101.00440217115853</v>
      </c>
      <c r="R35">
        <v>85.891797582118372</v>
      </c>
      <c r="S35">
        <v>73.008027944800617</v>
      </c>
    </row>
    <row r="36" spans="1:19" x14ac:dyDescent="0.25">
      <c r="A36" s="46" t="s">
        <v>128</v>
      </c>
      <c r="B36" s="46" t="s">
        <v>200</v>
      </c>
      <c r="C36" t="s">
        <v>151</v>
      </c>
      <c r="D36">
        <v>359.63206650831353</v>
      </c>
      <c r="E36">
        <v>359.63206650831353</v>
      </c>
      <c r="F36">
        <v>309.20388363427912</v>
      </c>
      <c r="G36">
        <v>309.20388363427912</v>
      </c>
      <c r="H36">
        <v>264.6488329996663</v>
      </c>
      <c r="I36">
        <v>264.6488329996663</v>
      </c>
      <c r="J36">
        <v>225.79619967289716</v>
      </c>
      <c r="K36">
        <v>225.79619967289716</v>
      </c>
      <c r="L36">
        <v>192.41487153225805</v>
      </c>
      <c r="M36">
        <v>192.41487153225805</v>
      </c>
      <c r="N36">
        <v>163.9215565335526</v>
      </c>
      <c r="O36">
        <v>139.62169112598744</v>
      </c>
      <c r="P36">
        <v>118.83072374212873</v>
      </c>
      <c r="Q36">
        <v>101.00440217115853</v>
      </c>
      <c r="R36">
        <v>85.891797582118372</v>
      </c>
      <c r="S36">
        <v>73.008027944800617</v>
      </c>
    </row>
    <row r="37" spans="1:19" ht="15" customHeight="1" x14ac:dyDescent="0.25">
      <c r="A37" s="46" t="s">
        <v>128</v>
      </c>
      <c r="B37" s="46" t="s">
        <v>201</v>
      </c>
      <c r="C37" t="s">
        <v>151</v>
      </c>
      <c r="D37">
        <v>359.63206650831353</v>
      </c>
      <c r="E37">
        <v>359.63206650831353</v>
      </c>
      <c r="F37">
        <v>309.20388363427912</v>
      </c>
      <c r="G37">
        <v>309.20388363427912</v>
      </c>
      <c r="H37">
        <v>264.6488329996663</v>
      </c>
      <c r="I37">
        <v>264.6488329996663</v>
      </c>
      <c r="J37">
        <v>225.79619967289716</v>
      </c>
      <c r="K37">
        <v>225.79619967289716</v>
      </c>
      <c r="L37">
        <v>192.41487153225805</v>
      </c>
      <c r="M37">
        <v>192.41487153225805</v>
      </c>
      <c r="N37">
        <v>163.9215565335526</v>
      </c>
      <c r="O37">
        <v>139.62169112598744</v>
      </c>
      <c r="P37">
        <v>118.83072374212873</v>
      </c>
      <c r="Q37">
        <v>101.00440217115853</v>
      </c>
      <c r="R37">
        <v>85.891797582118372</v>
      </c>
      <c r="S37">
        <v>73.008027944800617</v>
      </c>
    </row>
    <row r="38" spans="1:19" x14ac:dyDescent="0.25">
      <c r="A38" s="46" t="s">
        <v>127</v>
      </c>
      <c r="B38" s="46" t="s">
        <v>192</v>
      </c>
      <c r="C38" t="s">
        <v>151</v>
      </c>
      <c r="D38" t="s">
        <v>151</v>
      </c>
      <c r="E38" t="s">
        <v>151</v>
      </c>
      <c r="F38" t="s">
        <v>151</v>
      </c>
      <c r="G38" t="s">
        <v>151</v>
      </c>
      <c r="H38" t="s">
        <v>151</v>
      </c>
      <c r="I38" t="s">
        <v>151</v>
      </c>
      <c r="J38">
        <v>399.99999999999994</v>
      </c>
      <c r="K38">
        <v>399.99999999999994</v>
      </c>
      <c r="L38">
        <v>300</v>
      </c>
      <c r="M38">
        <v>300</v>
      </c>
      <c r="N38">
        <v>200</v>
      </c>
      <c r="O38">
        <v>150</v>
      </c>
      <c r="P38">
        <v>130</v>
      </c>
      <c r="Q38">
        <v>100</v>
      </c>
      <c r="R38">
        <v>70</v>
      </c>
      <c r="S38">
        <v>40</v>
      </c>
    </row>
    <row r="39" spans="1:19" x14ac:dyDescent="0.25">
      <c r="A39" s="46" t="s">
        <v>127</v>
      </c>
      <c r="B39" s="46" t="s">
        <v>202</v>
      </c>
      <c r="C39" t="s">
        <v>151</v>
      </c>
      <c r="D39" t="s">
        <v>151</v>
      </c>
      <c r="E39" t="s">
        <v>151</v>
      </c>
      <c r="F39" t="s">
        <v>151</v>
      </c>
      <c r="G39" t="s">
        <v>151</v>
      </c>
      <c r="H39">
        <v>550</v>
      </c>
      <c r="I39">
        <v>550</v>
      </c>
      <c r="J39">
        <v>399.99999999999994</v>
      </c>
      <c r="K39">
        <v>399.99999999999994</v>
      </c>
      <c r="L39">
        <v>300</v>
      </c>
      <c r="M39">
        <v>300</v>
      </c>
      <c r="N39">
        <v>200</v>
      </c>
      <c r="O39">
        <v>150</v>
      </c>
      <c r="P39">
        <v>130</v>
      </c>
      <c r="Q39">
        <v>100</v>
      </c>
      <c r="R39">
        <v>70</v>
      </c>
      <c r="S39">
        <v>40</v>
      </c>
    </row>
    <row r="40" spans="1:19" x14ac:dyDescent="0.25">
      <c r="A40" s="117" t="s">
        <v>127</v>
      </c>
      <c r="B40" s="117" t="s">
        <v>203</v>
      </c>
      <c r="C40" t="s">
        <v>151</v>
      </c>
      <c r="D40" t="s">
        <v>151</v>
      </c>
      <c r="E40" t="s">
        <v>151</v>
      </c>
      <c r="F40" t="s">
        <v>151</v>
      </c>
      <c r="G40" t="s">
        <v>151</v>
      </c>
      <c r="H40">
        <v>550</v>
      </c>
      <c r="I40">
        <v>550</v>
      </c>
      <c r="J40">
        <v>399.99999999999994</v>
      </c>
      <c r="K40">
        <v>399.99999999999994</v>
      </c>
      <c r="L40">
        <v>300</v>
      </c>
      <c r="M40">
        <v>300</v>
      </c>
      <c r="N40">
        <v>200</v>
      </c>
      <c r="O40">
        <v>150</v>
      </c>
      <c r="P40">
        <v>130</v>
      </c>
      <c r="Q40">
        <v>100</v>
      </c>
      <c r="R40">
        <v>70</v>
      </c>
      <c r="S40">
        <v>40</v>
      </c>
    </row>
    <row r="41" spans="1:19" x14ac:dyDescent="0.25">
      <c r="A41" s="46" t="s">
        <v>127</v>
      </c>
      <c r="B41" s="46" t="s">
        <v>193</v>
      </c>
      <c r="C41" t="s">
        <v>151</v>
      </c>
      <c r="D41" t="s">
        <v>151</v>
      </c>
      <c r="E41" t="s">
        <v>151</v>
      </c>
      <c r="F41" t="s">
        <v>151</v>
      </c>
      <c r="G41" t="s">
        <v>151</v>
      </c>
      <c r="H41">
        <v>550</v>
      </c>
      <c r="I41">
        <v>550</v>
      </c>
      <c r="J41">
        <v>399.99999999999994</v>
      </c>
      <c r="K41">
        <v>399.99999999999994</v>
      </c>
      <c r="L41">
        <v>300</v>
      </c>
      <c r="M41">
        <v>300</v>
      </c>
      <c r="N41">
        <v>200</v>
      </c>
      <c r="O41">
        <v>150</v>
      </c>
      <c r="P41">
        <v>130</v>
      </c>
      <c r="Q41">
        <v>100</v>
      </c>
      <c r="R41">
        <v>70</v>
      </c>
      <c r="S41">
        <v>40</v>
      </c>
    </row>
    <row r="42" spans="1:19" x14ac:dyDescent="0.25">
      <c r="A42" s="46" t="s">
        <v>127</v>
      </c>
      <c r="B42" s="46" t="s">
        <v>194</v>
      </c>
      <c r="C42" t="s">
        <v>151</v>
      </c>
      <c r="D42" t="s">
        <v>151</v>
      </c>
      <c r="E42" t="s">
        <v>151</v>
      </c>
      <c r="F42" t="s">
        <v>151</v>
      </c>
      <c r="G42" t="s">
        <v>151</v>
      </c>
      <c r="H42">
        <v>550</v>
      </c>
      <c r="I42">
        <v>550</v>
      </c>
      <c r="J42">
        <v>399.99999999999994</v>
      </c>
      <c r="K42">
        <v>399.99999999999994</v>
      </c>
      <c r="L42">
        <v>300</v>
      </c>
      <c r="M42">
        <v>300</v>
      </c>
      <c r="N42">
        <v>200</v>
      </c>
      <c r="O42">
        <v>150</v>
      </c>
      <c r="P42">
        <v>130</v>
      </c>
      <c r="Q42">
        <v>100</v>
      </c>
      <c r="R42">
        <v>70</v>
      </c>
      <c r="S42">
        <v>40</v>
      </c>
    </row>
    <row r="43" spans="1:19" x14ac:dyDescent="0.25">
      <c r="A43" s="46" t="s">
        <v>127</v>
      </c>
      <c r="B43" s="46" t="s">
        <v>195</v>
      </c>
      <c r="C43" t="s">
        <v>151</v>
      </c>
      <c r="D43" t="s">
        <v>151</v>
      </c>
      <c r="E43" t="s">
        <v>151</v>
      </c>
      <c r="F43" t="s">
        <v>151</v>
      </c>
      <c r="G43" t="s">
        <v>151</v>
      </c>
      <c r="H43" t="s">
        <v>151</v>
      </c>
      <c r="I43" t="s">
        <v>151</v>
      </c>
      <c r="J43">
        <v>399.99999999999994</v>
      </c>
      <c r="K43">
        <v>399.99999999999994</v>
      </c>
      <c r="L43">
        <v>300</v>
      </c>
      <c r="M43">
        <v>300</v>
      </c>
      <c r="N43">
        <v>200</v>
      </c>
      <c r="O43">
        <v>150</v>
      </c>
      <c r="P43">
        <v>130</v>
      </c>
      <c r="Q43">
        <v>100</v>
      </c>
      <c r="R43">
        <v>70</v>
      </c>
      <c r="S43">
        <v>40</v>
      </c>
    </row>
    <row r="44" spans="1:19" ht="15" customHeight="1" x14ac:dyDescent="0.25">
      <c r="A44" s="46" t="s">
        <v>127</v>
      </c>
      <c r="B44" s="46" t="s">
        <v>196</v>
      </c>
      <c r="C44" t="s">
        <v>151</v>
      </c>
      <c r="D44" t="s">
        <v>151</v>
      </c>
      <c r="E44" t="s">
        <v>151</v>
      </c>
      <c r="F44" t="s">
        <v>151</v>
      </c>
      <c r="G44" t="s">
        <v>151</v>
      </c>
      <c r="H44" t="s">
        <v>151</v>
      </c>
      <c r="I44" t="s">
        <v>151</v>
      </c>
      <c r="J44">
        <v>399.99999999999994</v>
      </c>
      <c r="K44">
        <v>399.99999999999994</v>
      </c>
      <c r="L44">
        <v>300</v>
      </c>
      <c r="M44">
        <v>300</v>
      </c>
      <c r="N44">
        <v>200</v>
      </c>
      <c r="O44">
        <v>150</v>
      </c>
      <c r="P44">
        <v>130</v>
      </c>
      <c r="Q44">
        <v>100</v>
      </c>
      <c r="R44">
        <v>70</v>
      </c>
      <c r="S44">
        <v>40</v>
      </c>
    </row>
    <row r="45" spans="1:19" ht="15" customHeight="1" x14ac:dyDescent="0.25">
      <c r="A45" s="46" t="s">
        <v>127</v>
      </c>
      <c r="B45" s="46" t="s">
        <v>197</v>
      </c>
      <c r="C45" t="s">
        <v>151</v>
      </c>
      <c r="D45" t="s">
        <v>151</v>
      </c>
      <c r="E45" t="s">
        <v>151</v>
      </c>
      <c r="F45" t="s">
        <v>151</v>
      </c>
      <c r="G45" t="s">
        <v>151</v>
      </c>
      <c r="H45">
        <v>550</v>
      </c>
      <c r="I45">
        <v>550</v>
      </c>
      <c r="J45">
        <v>399.99999999999994</v>
      </c>
      <c r="K45">
        <v>399.99999999999994</v>
      </c>
      <c r="L45">
        <v>300</v>
      </c>
      <c r="M45">
        <v>300</v>
      </c>
      <c r="N45">
        <v>200</v>
      </c>
      <c r="O45">
        <v>150</v>
      </c>
      <c r="P45">
        <v>130</v>
      </c>
      <c r="Q45">
        <v>100</v>
      </c>
      <c r="R45">
        <v>70</v>
      </c>
      <c r="S45">
        <v>40</v>
      </c>
    </row>
    <row r="46" spans="1:19" x14ac:dyDescent="0.25">
      <c r="A46" s="46" t="s">
        <v>127</v>
      </c>
      <c r="B46" s="46" t="s">
        <v>198</v>
      </c>
      <c r="C46" t="s">
        <v>151</v>
      </c>
      <c r="D46" t="s">
        <v>151</v>
      </c>
      <c r="E46" t="s">
        <v>151</v>
      </c>
      <c r="F46" t="s">
        <v>151</v>
      </c>
      <c r="G46" t="s">
        <v>151</v>
      </c>
      <c r="H46">
        <v>550</v>
      </c>
      <c r="I46">
        <v>550</v>
      </c>
      <c r="J46">
        <v>399.99999999999994</v>
      </c>
      <c r="K46">
        <v>399.99999999999994</v>
      </c>
      <c r="L46">
        <v>300</v>
      </c>
      <c r="M46">
        <v>300</v>
      </c>
      <c r="N46">
        <v>200</v>
      </c>
      <c r="O46">
        <v>150</v>
      </c>
      <c r="P46">
        <v>130</v>
      </c>
      <c r="Q46">
        <v>100</v>
      </c>
      <c r="R46">
        <v>70</v>
      </c>
      <c r="S46">
        <v>40</v>
      </c>
    </row>
    <row r="47" spans="1:19" x14ac:dyDescent="0.25">
      <c r="A47" s="46" t="s">
        <v>127</v>
      </c>
      <c r="B47" s="46" t="s">
        <v>199</v>
      </c>
      <c r="C47" t="s">
        <v>151</v>
      </c>
      <c r="D47" t="s">
        <v>151</v>
      </c>
      <c r="E47" t="s">
        <v>151</v>
      </c>
      <c r="F47" t="s">
        <v>151</v>
      </c>
      <c r="G47" t="s">
        <v>151</v>
      </c>
      <c r="H47" t="s">
        <v>151</v>
      </c>
      <c r="I47" t="s">
        <v>151</v>
      </c>
      <c r="J47">
        <v>399.99999999999994</v>
      </c>
      <c r="K47">
        <v>399.99999999999994</v>
      </c>
      <c r="L47">
        <v>300</v>
      </c>
      <c r="M47">
        <v>300</v>
      </c>
      <c r="N47">
        <v>200</v>
      </c>
      <c r="O47">
        <v>150</v>
      </c>
      <c r="P47">
        <v>130</v>
      </c>
      <c r="Q47">
        <v>100</v>
      </c>
      <c r="R47">
        <v>70</v>
      </c>
      <c r="S47">
        <v>40</v>
      </c>
    </row>
    <row r="48" spans="1:19" x14ac:dyDescent="0.25">
      <c r="A48" s="46" t="s">
        <v>127</v>
      </c>
      <c r="B48" s="46" t="s">
        <v>200</v>
      </c>
      <c r="C48" t="s">
        <v>151</v>
      </c>
      <c r="D48" t="s">
        <v>151</v>
      </c>
      <c r="E48" t="s">
        <v>151</v>
      </c>
      <c r="F48" t="s">
        <v>151</v>
      </c>
      <c r="G48" t="s">
        <v>151</v>
      </c>
      <c r="H48" t="s">
        <v>151</v>
      </c>
      <c r="I48" t="s">
        <v>151</v>
      </c>
      <c r="J48">
        <v>399.99999999999994</v>
      </c>
      <c r="K48">
        <v>399.99999999999994</v>
      </c>
      <c r="L48">
        <v>300</v>
      </c>
      <c r="M48">
        <v>300</v>
      </c>
      <c r="N48">
        <v>200</v>
      </c>
      <c r="O48">
        <v>150</v>
      </c>
      <c r="P48">
        <v>130</v>
      </c>
      <c r="Q48">
        <v>100</v>
      </c>
      <c r="R48">
        <v>70</v>
      </c>
      <c r="S48">
        <v>40</v>
      </c>
    </row>
    <row r="49" spans="1:19" ht="15" customHeight="1" x14ac:dyDescent="0.25">
      <c r="A49" s="46" t="s">
        <v>127</v>
      </c>
      <c r="B49" s="46" t="s">
        <v>201</v>
      </c>
      <c r="C49" t="s">
        <v>151</v>
      </c>
      <c r="D49" t="s">
        <v>151</v>
      </c>
      <c r="E49" t="s">
        <v>151</v>
      </c>
      <c r="F49" t="s">
        <v>151</v>
      </c>
      <c r="G49" t="s">
        <v>151</v>
      </c>
      <c r="H49">
        <v>550</v>
      </c>
      <c r="I49">
        <v>550</v>
      </c>
      <c r="J49">
        <v>399.99999999999994</v>
      </c>
      <c r="K49">
        <v>399.99999999999994</v>
      </c>
      <c r="L49">
        <v>300</v>
      </c>
      <c r="M49">
        <v>300</v>
      </c>
      <c r="N49">
        <v>200</v>
      </c>
      <c r="O49">
        <v>150</v>
      </c>
      <c r="P49">
        <v>130</v>
      </c>
      <c r="Q49">
        <v>100</v>
      </c>
      <c r="R49">
        <v>70</v>
      </c>
      <c r="S49">
        <v>40</v>
      </c>
    </row>
    <row r="50" spans="1:19" ht="16.5" customHeight="1" x14ac:dyDescent="0.25">
      <c r="A50" s="49" t="s">
        <v>12</v>
      </c>
      <c r="B50" s="49" t="s">
        <v>192</v>
      </c>
      <c r="C50" t="s">
        <v>151</v>
      </c>
      <c r="D50">
        <v>1187.0811402009706</v>
      </c>
      <c r="E50">
        <v>1187.0811402009706</v>
      </c>
      <c r="F50">
        <v>847.46871677435195</v>
      </c>
      <c r="G50">
        <v>847.46871677435195</v>
      </c>
      <c r="H50">
        <v>242.61971830985917</v>
      </c>
      <c r="I50">
        <v>242.61971830985917</v>
      </c>
      <c r="J50">
        <v>118.01504689271358</v>
      </c>
      <c r="K50">
        <v>118.01504689271358</v>
      </c>
      <c r="L50">
        <v>78.545849158979919</v>
      </c>
      <c r="M50">
        <v>78.545849158979919</v>
      </c>
      <c r="N50">
        <v>80.324790101635003</v>
      </c>
      <c r="O50">
        <v>83.190224570673706</v>
      </c>
      <c r="P50">
        <v>85.931889892285938</v>
      </c>
      <c r="Q50">
        <v>87.885985748218516</v>
      </c>
      <c r="R50">
        <v>87.961962394640153</v>
      </c>
      <c r="S50">
        <v>87.961962394640153</v>
      </c>
    </row>
    <row r="51" spans="1:19" ht="16.5" customHeight="1" x14ac:dyDescent="0.25">
      <c r="A51" s="49" t="s">
        <v>12</v>
      </c>
      <c r="B51" s="49" t="s">
        <v>202</v>
      </c>
      <c r="C51" t="s">
        <v>151</v>
      </c>
      <c r="D51">
        <v>983.06719529701274</v>
      </c>
      <c r="E51">
        <v>983.06719529701274</v>
      </c>
      <c r="F51">
        <v>860.96344156375244</v>
      </c>
      <c r="G51">
        <v>860.96344156375244</v>
      </c>
      <c r="H51">
        <v>288.16901408450707</v>
      </c>
      <c r="I51">
        <v>288.16901408450707</v>
      </c>
      <c r="J51">
        <v>153.7256518602494</v>
      </c>
      <c r="K51">
        <v>153.7256518602494</v>
      </c>
      <c r="L51">
        <v>105.16549104720563</v>
      </c>
      <c r="M51">
        <v>105.16549104720563</v>
      </c>
      <c r="N51">
        <v>104.99337163057888</v>
      </c>
      <c r="O51">
        <v>103.29150154117129</v>
      </c>
      <c r="P51">
        <v>102.0890001088021</v>
      </c>
      <c r="Q51">
        <v>102.61282660332542</v>
      </c>
      <c r="R51">
        <v>102.70153447157986</v>
      </c>
      <c r="S51">
        <v>102.70153447157986</v>
      </c>
    </row>
    <row r="52" spans="1:19" ht="16.5" customHeight="1" x14ac:dyDescent="0.25">
      <c r="A52" s="117" t="s">
        <v>12</v>
      </c>
      <c r="B52" s="117" t="s">
        <v>203</v>
      </c>
      <c r="C52" t="s">
        <v>151</v>
      </c>
      <c r="D52">
        <v>983.06719529701274</v>
      </c>
      <c r="E52">
        <v>983.06719529701274</v>
      </c>
      <c r="F52">
        <v>860.96344156375244</v>
      </c>
      <c r="G52">
        <v>860.96344156375244</v>
      </c>
      <c r="H52">
        <v>288.16901408450707</v>
      </c>
      <c r="I52">
        <v>288.16901408450707</v>
      </c>
      <c r="J52">
        <v>153.7256518602494</v>
      </c>
      <c r="K52">
        <v>153.7256518602494</v>
      </c>
      <c r="L52">
        <v>105.16549104720563</v>
      </c>
      <c r="M52">
        <v>105.16549104720563</v>
      </c>
      <c r="N52">
        <v>104.99337163057888</v>
      </c>
      <c r="O52">
        <v>103.29150154117129</v>
      </c>
      <c r="P52">
        <v>102.0890001088021</v>
      </c>
      <c r="Q52">
        <v>102.61282660332542</v>
      </c>
      <c r="R52">
        <v>102.70153447157986</v>
      </c>
      <c r="S52">
        <v>102.70153447157986</v>
      </c>
    </row>
    <row r="53" spans="1:19" ht="16.5" customHeight="1" x14ac:dyDescent="0.25">
      <c r="A53" s="49" t="s">
        <v>12</v>
      </c>
      <c r="B53" s="49" t="s">
        <v>193</v>
      </c>
      <c r="C53" t="s">
        <v>151</v>
      </c>
      <c r="D53">
        <v>1354.0925558821518</v>
      </c>
      <c r="E53">
        <v>1354.0925558821518</v>
      </c>
      <c r="F53">
        <v>1026.498732313732</v>
      </c>
      <c r="G53">
        <v>1026.498732313732</v>
      </c>
      <c r="H53">
        <v>309.54929577464793</v>
      </c>
      <c r="I53">
        <v>309.54929577464793</v>
      </c>
      <c r="J53">
        <v>155.42615685870348</v>
      </c>
      <c r="K53">
        <v>155.42615685870348</v>
      </c>
      <c r="L53">
        <v>104.09115572436245</v>
      </c>
      <c r="M53">
        <v>104.09115572436245</v>
      </c>
      <c r="N53">
        <v>104.62881131241714</v>
      </c>
      <c r="O53">
        <v>105.10788199031263</v>
      </c>
      <c r="P53">
        <v>105.0810575563051</v>
      </c>
      <c r="Q53">
        <v>104.51306413301663</v>
      </c>
      <c r="R53">
        <v>104.60341473957207</v>
      </c>
      <c r="S53">
        <v>104.60341473957207</v>
      </c>
    </row>
    <row r="54" spans="1:19" ht="16.5" customHeight="1" x14ac:dyDescent="0.25">
      <c r="A54" s="49" t="s">
        <v>12</v>
      </c>
      <c r="B54" s="49" t="s">
        <v>194</v>
      </c>
      <c r="C54" t="s">
        <v>151</v>
      </c>
      <c r="D54">
        <v>1335.0912570920773</v>
      </c>
      <c r="E54">
        <v>1335.0912570920773</v>
      </c>
      <c r="F54">
        <v>1002.2082276928111</v>
      </c>
      <c r="G54">
        <v>1002.2082276928111</v>
      </c>
      <c r="H54">
        <v>299.0140845070423</v>
      </c>
      <c r="I54">
        <v>299.0140845070423</v>
      </c>
      <c r="J54">
        <v>148.96423786457797</v>
      </c>
      <c r="K54">
        <v>148.96423786457797</v>
      </c>
      <c r="L54">
        <v>99.196961475854579</v>
      </c>
      <c r="M54">
        <v>99.196961475854579</v>
      </c>
      <c r="N54">
        <v>99.403446752098986</v>
      </c>
      <c r="O54">
        <v>99.53764861294583</v>
      </c>
      <c r="P54">
        <v>99.336307257099349</v>
      </c>
      <c r="Q54">
        <v>98.337292161520182</v>
      </c>
      <c r="R54">
        <v>98.422303868597368</v>
      </c>
      <c r="S54">
        <v>98.422303868597368</v>
      </c>
    </row>
    <row r="55" spans="1:19" ht="16.5" customHeight="1" x14ac:dyDescent="0.25">
      <c r="A55" s="49" t="s">
        <v>12</v>
      </c>
      <c r="B55" s="49" t="s">
        <v>195</v>
      </c>
      <c r="C55" t="s">
        <v>151</v>
      </c>
      <c r="D55">
        <v>1239.0846947843324</v>
      </c>
      <c r="E55">
        <v>1239.0846947843324</v>
      </c>
      <c r="F55">
        <v>935.63425206510192</v>
      </c>
      <c r="G55">
        <v>935.63425206510192</v>
      </c>
      <c r="H55">
        <v>281.35211267605638</v>
      </c>
      <c r="I55">
        <v>281.35211267605638</v>
      </c>
      <c r="J55">
        <v>141.14191487168915</v>
      </c>
      <c r="K55">
        <v>141.14191487168915</v>
      </c>
      <c r="L55">
        <v>94.899620184481819</v>
      </c>
      <c r="M55">
        <v>94.899620184481819</v>
      </c>
      <c r="N55">
        <v>96.000883782589483</v>
      </c>
      <c r="O55">
        <v>97.115808014090703</v>
      </c>
      <c r="P55">
        <v>98.139484278098152</v>
      </c>
      <c r="Q55">
        <v>98.693586698337285</v>
      </c>
      <c r="R55">
        <v>98.778906418845907</v>
      </c>
      <c r="S55">
        <v>98.778906418845907</v>
      </c>
    </row>
    <row r="56" spans="1:19" ht="16.5" customHeight="1" x14ac:dyDescent="0.25">
      <c r="A56" s="49" t="s">
        <v>12</v>
      </c>
      <c r="B56" s="49" t="s">
        <v>196</v>
      </c>
      <c r="C56" t="s">
        <v>151</v>
      </c>
      <c r="D56">
        <v>1286.0879075808325</v>
      </c>
      <c r="E56">
        <v>1286.0879075808325</v>
      </c>
      <c r="F56">
        <v>947.32968021591569</v>
      </c>
      <c r="G56">
        <v>947.32968021591569</v>
      </c>
      <c r="H56">
        <v>278.56338028169017</v>
      </c>
      <c r="I56">
        <v>278.56338028169017</v>
      </c>
      <c r="J56">
        <v>137.57085437493558</v>
      </c>
      <c r="K56">
        <v>137.57085437493558</v>
      </c>
      <c r="L56">
        <v>91.676614215952242</v>
      </c>
      <c r="M56">
        <v>91.676614215952242</v>
      </c>
      <c r="N56">
        <v>92.476800707026072</v>
      </c>
      <c r="O56">
        <v>93.725231175693523</v>
      </c>
      <c r="P56">
        <v>94.668697638994672</v>
      </c>
      <c r="Q56">
        <v>94.774346793349167</v>
      </c>
      <c r="R56">
        <v>94.856278366111951</v>
      </c>
      <c r="S56">
        <v>94.856278366111951</v>
      </c>
    </row>
    <row r="57" spans="1:19" ht="16.5" customHeight="1" x14ac:dyDescent="0.25">
      <c r="A57" s="49" t="s">
        <v>12</v>
      </c>
      <c r="B57" s="49" t="s">
        <v>197</v>
      </c>
      <c r="C57" t="s">
        <v>151</v>
      </c>
      <c r="D57">
        <v>2200.1503862191535</v>
      </c>
      <c r="E57">
        <v>2200.1503862191535</v>
      </c>
      <c r="F57">
        <v>1488.9179684305227</v>
      </c>
      <c r="G57">
        <v>1488.9179684305227</v>
      </c>
      <c r="H57">
        <v>413.04225352112678</v>
      </c>
      <c r="I57">
        <v>413.04225352112678</v>
      </c>
      <c r="J57">
        <v>194.53777182314747</v>
      </c>
      <c r="K57">
        <v>194.53777182314747</v>
      </c>
      <c r="L57">
        <v>123.19045035268583</v>
      </c>
      <c r="M57">
        <v>123.19045035268583</v>
      </c>
      <c r="N57">
        <v>117.38842244807778</v>
      </c>
      <c r="O57">
        <v>112.25231175693527</v>
      </c>
      <c r="P57">
        <v>108.1927973017082</v>
      </c>
      <c r="Q57">
        <v>105.81947743467933</v>
      </c>
      <c r="R57">
        <v>104.96001728982061</v>
      </c>
      <c r="S57">
        <v>104.96001728982061</v>
      </c>
    </row>
    <row r="58" spans="1:19" ht="16.5" customHeight="1" x14ac:dyDescent="0.25">
      <c r="A58" s="49" t="s">
        <v>12</v>
      </c>
      <c r="B58" s="49" t="s">
        <v>198</v>
      </c>
      <c r="C58" t="s">
        <v>151</v>
      </c>
      <c r="D58">
        <v>1732.1183949688973</v>
      </c>
      <c r="E58">
        <v>1732.1183949688973</v>
      </c>
      <c r="F58">
        <v>1238.8157356669667</v>
      </c>
      <c r="G58">
        <v>1238.8157356669667</v>
      </c>
      <c r="H58">
        <v>353.23943661971833</v>
      </c>
      <c r="I58">
        <v>353.23943661971833</v>
      </c>
      <c r="J58">
        <v>169.88044934556322</v>
      </c>
      <c r="K58">
        <v>169.88044934556322</v>
      </c>
      <c r="L58">
        <v>111.01465002712968</v>
      </c>
      <c r="M58">
        <v>111.01465002712968</v>
      </c>
      <c r="N58">
        <v>110.58329650905877</v>
      </c>
      <c r="O58">
        <v>110.92029942756494</v>
      </c>
      <c r="P58">
        <v>110.82580785551083</v>
      </c>
      <c r="Q58">
        <v>108.90736342042754</v>
      </c>
      <c r="R58">
        <v>109.00151285930409</v>
      </c>
      <c r="S58">
        <v>109.00151285930409</v>
      </c>
    </row>
    <row r="59" spans="1:19" ht="16.5" customHeight="1" x14ac:dyDescent="0.25">
      <c r="A59" s="49" t="s">
        <v>12</v>
      </c>
      <c r="B59" s="49" t="s">
        <v>199</v>
      </c>
      <c r="C59" t="s">
        <v>151</v>
      </c>
      <c r="D59">
        <v>1039.0710233098639</v>
      </c>
      <c r="E59">
        <v>1039.0710233098639</v>
      </c>
      <c r="F59">
        <v>847.46871677435195</v>
      </c>
      <c r="G59">
        <v>847.46871677435195</v>
      </c>
      <c r="H59">
        <v>270.50704225352115</v>
      </c>
      <c r="I59">
        <v>270.50704225352115</v>
      </c>
      <c r="J59">
        <v>141.14191487168915</v>
      </c>
      <c r="K59">
        <v>141.14191487168915</v>
      </c>
      <c r="L59">
        <v>96.332067281606072</v>
      </c>
      <c r="M59">
        <v>96.332067281606072</v>
      </c>
      <c r="N59">
        <v>97.216084843128598</v>
      </c>
      <c r="O59">
        <v>97.600176133861723</v>
      </c>
      <c r="P59">
        <v>98.019801980198025</v>
      </c>
      <c r="Q59">
        <v>99.168646080760084</v>
      </c>
      <c r="R59">
        <v>99.254376485843963</v>
      </c>
      <c r="S59">
        <v>99.254376485843963</v>
      </c>
    </row>
    <row r="60" spans="1:19" ht="16.5" customHeight="1" x14ac:dyDescent="0.25">
      <c r="A60" s="49" t="s">
        <v>12</v>
      </c>
      <c r="B60" s="49" t="s">
        <v>200</v>
      </c>
      <c r="C60" t="s">
        <v>151</v>
      </c>
      <c r="D60">
        <v>985.06733201175746</v>
      </c>
      <c r="E60">
        <v>985.06733201175746</v>
      </c>
      <c r="F60">
        <v>778.19579618876264</v>
      </c>
      <c r="G60">
        <v>778.19579618876264</v>
      </c>
      <c r="H60">
        <v>242.92957746478876</v>
      </c>
      <c r="I60">
        <v>242.92957746478876</v>
      </c>
      <c r="J60">
        <v>125.15716788622075</v>
      </c>
      <c r="K60">
        <v>125.15716788622075</v>
      </c>
      <c r="L60">
        <v>85.230602278893102</v>
      </c>
      <c r="M60">
        <v>85.230602278893102</v>
      </c>
      <c r="N60">
        <v>86.522315510384445</v>
      </c>
      <c r="O60">
        <v>87.54953764861294</v>
      </c>
      <c r="P60">
        <v>88.564900446088572</v>
      </c>
      <c r="Q60">
        <v>90.14251781472683</v>
      </c>
      <c r="R60">
        <v>90.220445212880918</v>
      </c>
      <c r="S60">
        <v>90.220445212880918</v>
      </c>
    </row>
    <row r="61" spans="1:19" ht="16.5" customHeight="1" x14ac:dyDescent="0.25">
      <c r="A61" s="49" t="s">
        <v>12</v>
      </c>
      <c r="B61" s="49" t="s">
        <v>201</v>
      </c>
      <c r="C61" t="s">
        <v>151</v>
      </c>
      <c r="D61">
        <v>1289.0881126529496</v>
      </c>
      <c r="E61">
        <v>1289.0881126529496</v>
      </c>
      <c r="F61">
        <v>1026.498732313732</v>
      </c>
      <c r="G61">
        <v>1026.498732313732</v>
      </c>
      <c r="H61">
        <v>321.0140845070423</v>
      </c>
      <c r="I61">
        <v>321.0140845070423</v>
      </c>
      <c r="J61">
        <v>164.43883335051015</v>
      </c>
      <c r="K61">
        <v>164.43883335051015</v>
      </c>
      <c r="L61">
        <v>110.65653825284861</v>
      </c>
      <c r="M61">
        <v>110.65653825284861</v>
      </c>
      <c r="N61">
        <v>110.46177640300486</v>
      </c>
      <c r="O61">
        <v>109.70937912813737</v>
      </c>
      <c r="P61">
        <v>109.15025568490915</v>
      </c>
      <c r="Q61">
        <v>109.14489311163895</v>
      </c>
      <c r="R61">
        <v>109.23924789280311</v>
      </c>
      <c r="S61">
        <v>109.23924789280311</v>
      </c>
    </row>
    <row r="62" spans="1:19" x14ac:dyDescent="0.25">
      <c r="A62" s="52" t="s">
        <v>155</v>
      </c>
      <c r="B62" s="52" t="s">
        <v>192</v>
      </c>
      <c r="C62" t="s">
        <v>151</v>
      </c>
      <c r="D62" t="s">
        <v>151</v>
      </c>
      <c r="E62" t="s">
        <v>151</v>
      </c>
      <c r="F62" t="s">
        <v>151</v>
      </c>
      <c r="G62" t="s">
        <v>151</v>
      </c>
      <c r="J62">
        <v>399.99999999999994</v>
      </c>
      <c r="K62">
        <v>399.99999999999994</v>
      </c>
      <c r="L62">
        <v>300</v>
      </c>
      <c r="M62">
        <v>300</v>
      </c>
      <c r="N62">
        <v>200</v>
      </c>
      <c r="O62">
        <v>150</v>
      </c>
      <c r="P62">
        <v>130</v>
      </c>
      <c r="Q62">
        <v>100</v>
      </c>
      <c r="R62">
        <v>70</v>
      </c>
      <c r="S62">
        <v>40</v>
      </c>
    </row>
    <row r="63" spans="1:19" x14ac:dyDescent="0.25">
      <c r="A63" s="52" t="s">
        <v>155</v>
      </c>
      <c r="B63" s="52" t="s">
        <v>202</v>
      </c>
      <c r="C63" t="s">
        <v>151</v>
      </c>
      <c r="D63" t="s">
        <v>151</v>
      </c>
      <c r="E63" t="s">
        <v>151</v>
      </c>
      <c r="F63" t="s">
        <v>151</v>
      </c>
      <c r="G63" t="s">
        <v>151</v>
      </c>
      <c r="H63">
        <v>550</v>
      </c>
      <c r="I63">
        <v>550</v>
      </c>
      <c r="J63">
        <v>399.99999999999994</v>
      </c>
      <c r="K63">
        <v>399.99999999999994</v>
      </c>
      <c r="L63">
        <v>300</v>
      </c>
      <c r="M63">
        <v>300</v>
      </c>
      <c r="N63">
        <v>200</v>
      </c>
      <c r="O63">
        <v>150</v>
      </c>
      <c r="P63">
        <v>130</v>
      </c>
      <c r="Q63">
        <v>100</v>
      </c>
      <c r="R63">
        <v>70</v>
      </c>
      <c r="S63">
        <v>40</v>
      </c>
    </row>
    <row r="64" spans="1:19" x14ac:dyDescent="0.25">
      <c r="A64" s="117" t="s">
        <v>155</v>
      </c>
      <c r="B64" s="117" t="s">
        <v>203</v>
      </c>
      <c r="C64" t="s">
        <v>151</v>
      </c>
      <c r="D64" t="s">
        <v>151</v>
      </c>
      <c r="E64" t="s">
        <v>151</v>
      </c>
      <c r="F64" t="s">
        <v>151</v>
      </c>
      <c r="G64" t="s">
        <v>151</v>
      </c>
      <c r="H64">
        <v>550</v>
      </c>
      <c r="I64">
        <v>550</v>
      </c>
      <c r="J64">
        <v>399.99999999999994</v>
      </c>
      <c r="K64">
        <v>399.99999999999994</v>
      </c>
      <c r="L64">
        <v>300</v>
      </c>
      <c r="M64">
        <v>300</v>
      </c>
      <c r="N64">
        <v>200</v>
      </c>
      <c r="O64">
        <v>150</v>
      </c>
      <c r="P64">
        <v>130</v>
      </c>
      <c r="Q64">
        <v>100</v>
      </c>
      <c r="R64">
        <v>70</v>
      </c>
      <c r="S64">
        <v>40</v>
      </c>
    </row>
    <row r="65" spans="1:19" x14ac:dyDescent="0.25">
      <c r="A65" s="52" t="s">
        <v>155</v>
      </c>
      <c r="B65" s="52" t="s">
        <v>193</v>
      </c>
      <c r="C65" t="s">
        <v>151</v>
      </c>
      <c r="D65" t="s">
        <v>151</v>
      </c>
      <c r="E65" t="s">
        <v>151</v>
      </c>
      <c r="F65" t="s">
        <v>151</v>
      </c>
      <c r="G65" t="s">
        <v>151</v>
      </c>
      <c r="H65">
        <v>550</v>
      </c>
      <c r="I65">
        <v>550</v>
      </c>
      <c r="J65">
        <v>399.99999999999994</v>
      </c>
      <c r="K65">
        <v>399.99999999999994</v>
      </c>
      <c r="L65">
        <v>300</v>
      </c>
      <c r="M65">
        <v>300</v>
      </c>
      <c r="N65">
        <v>200</v>
      </c>
      <c r="O65">
        <v>150</v>
      </c>
      <c r="P65">
        <v>130</v>
      </c>
      <c r="Q65">
        <v>100</v>
      </c>
      <c r="R65">
        <v>70</v>
      </c>
      <c r="S65">
        <v>40</v>
      </c>
    </row>
    <row r="66" spans="1:19" x14ac:dyDescent="0.25">
      <c r="A66" s="52" t="s">
        <v>155</v>
      </c>
      <c r="B66" s="52" t="s">
        <v>194</v>
      </c>
      <c r="C66" t="s">
        <v>151</v>
      </c>
      <c r="D66" t="s">
        <v>151</v>
      </c>
      <c r="E66" t="s">
        <v>151</v>
      </c>
      <c r="F66" t="s">
        <v>151</v>
      </c>
      <c r="G66" t="s">
        <v>151</v>
      </c>
      <c r="H66">
        <v>550</v>
      </c>
      <c r="I66">
        <v>550</v>
      </c>
      <c r="J66">
        <v>399.99999999999994</v>
      </c>
      <c r="K66">
        <v>399.99999999999994</v>
      </c>
      <c r="L66">
        <v>300</v>
      </c>
      <c r="M66">
        <v>300</v>
      </c>
      <c r="N66">
        <v>200</v>
      </c>
      <c r="O66">
        <v>150</v>
      </c>
      <c r="P66">
        <v>130</v>
      </c>
      <c r="Q66">
        <v>100</v>
      </c>
      <c r="R66">
        <v>70</v>
      </c>
      <c r="S66">
        <v>40</v>
      </c>
    </row>
    <row r="67" spans="1:19" x14ac:dyDescent="0.25">
      <c r="A67" s="52" t="s">
        <v>155</v>
      </c>
      <c r="B67" s="52" t="s">
        <v>195</v>
      </c>
      <c r="C67" t="s">
        <v>151</v>
      </c>
      <c r="D67" t="s">
        <v>151</v>
      </c>
      <c r="E67" t="s">
        <v>151</v>
      </c>
      <c r="F67" t="s">
        <v>151</v>
      </c>
      <c r="G67" t="s">
        <v>151</v>
      </c>
      <c r="J67">
        <v>399.99999999999994</v>
      </c>
      <c r="K67">
        <v>399.99999999999994</v>
      </c>
      <c r="L67">
        <v>300</v>
      </c>
      <c r="M67">
        <v>300</v>
      </c>
      <c r="N67">
        <v>200</v>
      </c>
      <c r="O67">
        <v>150</v>
      </c>
      <c r="P67">
        <v>130</v>
      </c>
      <c r="Q67">
        <v>100</v>
      </c>
      <c r="R67">
        <v>70</v>
      </c>
      <c r="S67">
        <v>40</v>
      </c>
    </row>
    <row r="68" spans="1:19" x14ac:dyDescent="0.25">
      <c r="A68" s="52" t="s">
        <v>155</v>
      </c>
      <c r="B68" s="52" t="s">
        <v>196</v>
      </c>
      <c r="C68" t="s">
        <v>151</v>
      </c>
      <c r="D68" t="s">
        <v>151</v>
      </c>
      <c r="E68" t="s">
        <v>151</v>
      </c>
      <c r="F68" t="s">
        <v>151</v>
      </c>
      <c r="G68" t="s">
        <v>151</v>
      </c>
      <c r="J68">
        <v>399.99999999999994</v>
      </c>
      <c r="K68">
        <v>399.99999999999994</v>
      </c>
      <c r="L68">
        <v>300</v>
      </c>
      <c r="M68">
        <v>300</v>
      </c>
      <c r="N68">
        <v>200</v>
      </c>
      <c r="O68">
        <v>150</v>
      </c>
      <c r="P68">
        <v>130</v>
      </c>
      <c r="Q68">
        <v>100</v>
      </c>
      <c r="R68">
        <v>70</v>
      </c>
      <c r="S68">
        <v>40</v>
      </c>
    </row>
    <row r="69" spans="1:19" x14ac:dyDescent="0.25">
      <c r="A69" s="52" t="s">
        <v>155</v>
      </c>
      <c r="B69" s="52" t="s">
        <v>197</v>
      </c>
      <c r="C69" t="s">
        <v>151</v>
      </c>
      <c r="D69" t="s">
        <v>151</v>
      </c>
      <c r="E69" t="s">
        <v>151</v>
      </c>
      <c r="F69" t="s">
        <v>151</v>
      </c>
      <c r="G69" t="s">
        <v>151</v>
      </c>
      <c r="H69">
        <v>550</v>
      </c>
      <c r="I69">
        <v>550</v>
      </c>
      <c r="J69">
        <v>399.99999999999994</v>
      </c>
      <c r="K69">
        <v>399.99999999999994</v>
      </c>
      <c r="L69">
        <v>300</v>
      </c>
      <c r="M69">
        <v>300</v>
      </c>
      <c r="N69">
        <v>200</v>
      </c>
      <c r="O69">
        <v>150</v>
      </c>
      <c r="P69">
        <v>130</v>
      </c>
      <c r="Q69">
        <v>100</v>
      </c>
      <c r="R69">
        <v>70</v>
      </c>
      <c r="S69">
        <v>40</v>
      </c>
    </row>
    <row r="70" spans="1:19" x14ac:dyDescent="0.25">
      <c r="A70" s="52" t="s">
        <v>155</v>
      </c>
      <c r="B70" s="52" t="s">
        <v>198</v>
      </c>
      <c r="C70" t="s">
        <v>151</v>
      </c>
      <c r="D70" t="s">
        <v>151</v>
      </c>
      <c r="E70" t="s">
        <v>151</v>
      </c>
      <c r="F70" t="s">
        <v>151</v>
      </c>
      <c r="G70" t="s">
        <v>151</v>
      </c>
      <c r="H70">
        <v>550</v>
      </c>
      <c r="I70">
        <v>550</v>
      </c>
      <c r="J70">
        <v>399.99999999999994</v>
      </c>
      <c r="K70">
        <v>399.99999999999994</v>
      </c>
      <c r="L70">
        <v>300</v>
      </c>
      <c r="M70">
        <v>300</v>
      </c>
      <c r="N70">
        <v>200</v>
      </c>
      <c r="O70">
        <v>150</v>
      </c>
      <c r="P70">
        <v>130</v>
      </c>
      <c r="Q70">
        <v>100</v>
      </c>
      <c r="R70">
        <v>70</v>
      </c>
      <c r="S70">
        <v>40</v>
      </c>
    </row>
    <row r="71" spans="1:19" x14ac:dyDescent="0.25">
      <c r="A71" s="52" t="s">
        <v>155</v>
      </c>
      <c r="B71" s="52" t="s">
        <v>199</v>
      </c>
      <c r="C71" t="s">
        <v>151</v>
      </c>
      <c r="D71" t="s">
        <v>151</v>
      </c>
      <c r="E71" t="s">
        <v>151</v>
      </c>
      <c r="F71" t="s">
        <v>151</v>
      </c>
      <c r="G71" t="s">
        <v>151</v>
      </c>
      <c r="J71">
        <v>399.99999999999994</v>
      </c>
      <c r="K71">
        <v>399.99999999999994</v>
      </c>
      <c r="L71">
        <v>300</v>
      </c>
      <c r="M71">
        <v>300</v>
      </c>
      <c r="N71">
        <v>200</v>
      </c>
      <c r="O71">
        <v>150</v>
      </c>
      <c r="P71">
        <v>130</v>
      </c>
      <c r="Q71">
        <v>100</v>
      </c>
      <c r="R71">
        <v>70</v>
      </c>
      <c r="S71">
        <v>40</v>
      </c>
    </row>
    <row r="72" spans="1:19" x14ac:dyDescent="0.25">
      <c r="A72" s="52" t="s">
        <v>155</v>
      </c>
      <c r="B72" s="52" t="s">
        <v>200</v>
      </c>
      <c r="C72" t="s">
        <v>151</v>
      </c>
      <c r="D72" t="s">
        <v>151</v>
      </c>
      <c r="E72" t="s">
        <v>151</v>
      </c>
      <c r="F72" t="s">
        <v>151</v>
      </c>
      <c r="G72" t="s">
        <v>151</v>
      </c>
      <c r="J72">
        <v>399.99999999999994</v>
      </c>
      <c r="K72">
        <v>399.99999999999994</v>
      </c>
      <c r="L72">
        <v>300</v>
      </c>
      <c r="M72">
        <v>300</v>
      </c>
      <c r="N72">
        <v>200</v>
      </c>
      <c r="O72">
        <v>150</v>
      </c>
      <c r="P72">
        <v>130</v>
      </c>
      <c r="Q72">
        <v>100</v>
      </c>
      <c r="R72">
        <v>70</v>
      </c>
      <c r="S72">
        <v>40</v>
      </c>
    </row>
    <row r="73" spans="1:19" x14ac:dyDescent="0.25">
      <c r="A73" s="52" t="s">
        <v>155</v>
      </c>
      <c r="B73" s="52" t="s">
        <v>201</v>
      </c>
      <c r="C73" t="s">
        <v>151</v>
      </c>
      <c r="D73" t="s">
        <v>151</v>
      </c>
      <c r="E73" t="s">
        <v>151</v>
      </c>
      <c r="F73" t="s">
        <v>151</v>
      </c>
      <c r="G73" t="s">
        <v>151</v>
      </c>
      <c r="H73">
        <v>550</v>
      </c>
      <c r="I73">
        <v>550</v>
      </c>
      <c r="J73">
        <v>399.99999999999994</v>
      </c>
      <c r="K73">
        <v>399.99999999999994</v>
      </c>
      <c r="L73">
        <v>300</v>
      </c>
      <c r="M73">
        <v>300</v>
      </c>
      <c r="N73">
        <v>200</v>
      </c>
      <c r="O73">
        <v>150</v>
      </c>
      <c r="P73">
        <v>130</v>
      </c>
      <c r="Q73">
        <v>100</v>
      </c>
      <c r="R73">
        <v>70</v>
      </c>
      <c r="S73">
        <v>40</v>
      </c>
    </row>
    <row r="74" spans="1:19" x14ac:dyDescent="0.25">
      <c r="A74" s="52" t="s">
        <v>156</v>
      </c>
      <c r="B74" s="52" t="s">
        <v>192</v>
      </c>
      <c r="C74" t="s">
        <v>151</v>
      </c>
      <c r="D74" t="s">
        <v>151</v>
      </c>
      <c r="E74" t="s">
        <v>151</v>
      </c>
      <c r="F74" t="s">
        <v>151</v>
      </c>
      <c r="G74" t="s">
        <v>151</v>
      </c>
      <c r="J74">
        <v>150</v>
      </c>
      <c r="K74">
        <v>150</v>
      </c>
      <c r="L74">
        <v>100</v>
      </c>
      <c r="M74">
        <v>100</v>
      </c>
      <c r="N74">
        <v>50</v>
      </c>
      <c r="O74">
        <v>50</v>
      </c>
      <c r="P74">
        <v>50</v>
      </c>
      <c r="Q74">
        <v>50</v>
      </c>
      <c r="R74">
        <v>50</v>
      </c>
      <c r="S74">
        <v>50</v>
      </c>
    </row>
    <row r="75" spans="1:19" x14ac:dyDescent="0.25">
      <c r="A75" s="52" t="s">
        <v>156</v>
      </c>
      <c r="B75" s="52" t="s">
        <v>202</v>
      </c>
      <c r="C75" t="s">
        <v>151</v>
      </c>
      <c r="D75" t="s">
        <v>151</v>
      </c>
      <c r="E75" t="s">
        <v>151</v>
      </c>
      <c r="F75" t="s">
        <v>151</v>
      </c>
      <c r="G75" t="s">
        <v>151</v>
      </c>
      <c r="H75">
        <v>300</v>
      </c>
      <c r="I75">
        <v>300</v>
      </c>
      <c r="J75">
        <v>150</v>
      </c>
      <c r="K75">
        <v>150</v>
      </c>
      <c r="L75">
        <v>100</v>
      </c>
      <c r="M75">
        <v>100</v>
      </c>
      <c r="N75">
        <v>50</v>
      </c>
      <c r="O75">
        <v>50</v>
      </c>
      <c r="P75">
        <v>50</v>
      </c>
      <c r="Q75">
        <v>50</v>
      </c>
      <c r="R75">
        <v>50</v>
      </c>
      <c r="S75">
        <v>50</v>
      </c>
    </row>
    <row r="76" spans="1:19" x14ac:dyDescent="0.25">
      <c r="A76" s="117" t="s">
        <v>156</v>
      </c>
      <c r="B76" s="117" t="s">
        <v>203</v>
      </c>
      <c r="C76" t="s">
        <v>151</v>
      </c>
      <c r="D76" t="s">
        <v>151</v>
      </c>
      <c r="E76" t="s">
        <v>151</v>
      </c>
      <c r="F76" t="s">
        <v>151</v>
      </c>
      <c r="G76" t="s">
        <v>151</v>
      </c>
      <c r="H76">
        <v>300</v>
      </c>
      <c r="I76">
        <v>300</v>
      </c>
      <c r="J76">
        <v>150</v>
      </c>
      <c r="K76">
        <v>150</v>
      </c>
      <c r="L76">
        <v>100</v>
      </c>
      <c r="M76">
        <v>100</v>
      </c>
      <c r="N76">
        <v>50</v>
      </c>
      <c r="O76">
        <v>50</v>
      </c>
      <c r="P76">
        <v>50</v>
      </c>
      <c r="Q76">
        <v>50</v>
      </c>
      <c r="R76">
        <v>50</v>
      </c>
      <c r="S76">
        <v>50</v>
      </c>
    </row>
    <row r="77" spans="1:19" x14ac:dyDescent="0.25">
      <c r="A77" s="52" t="s">
        <v>156</v>
      </c>
      <c r="B77" s="52" t="s">
        <v>193</v>
      </c>
      <c r="C77" t="s">
        <v>151</v>
      </c>
      <c r="D77" t="s">
        <v>151</v>
      </c>
      <c r="E77" t="s">
        <v>151</v>
      </c>
      <c r="F77" t="s">
        <v>151</v>
      </c>
      <c r="G77" t="s">
        <v>151</v>
      </c>
      <c r="H77">
        <v>300</v>
      </c>
      <c r="I77">
        <v>300</v>
      </c>
      <c r="J77">
        <v>150</v>
      </c>
      <c r="K77">
        <v>150</v>
      </c>
      <c r="L77">
        <v>100</v>
      </c>
      <c r="M77">
        <v>100</v>
      </c>
      <c r="N77">
        <v>50</v>
      </c>
      <c r="O77">
        <v>50</v>
      </c>
      <c r="P77">
        <v>50</v>
      </c>
      <c r="Q77">
        <v>50</v>
      </c>
      <c r="R77">
        <v>50</v>
      </c>
      <c r="S77">
        <v>50</v>
      </c>
    </row>
    <row r="78" spans="1:19" x14ac:dyDescent="0.25">
      <c r="A78" s="52" t="s">
        <v>156</v>
      </c>
      <c r="B78" s="52" t="s">
        <v>194</v>
      </c>
      <c r="C78" t="s">
        <v>151</v>
      </c>
      <c r="D78" t="s">
        <v>151</v>
      </c>
      <c r="E78" t="s">
        <v>151</v>
      </c>
      <c r="F78" t="s">
        <v>151</v>
      </c>
      <c r="G78" t="s">
        <v>151</v>
      </c>
      <c r="H78">
        <v>300</v>
      </c>
      <c r="I78">
        <v>300</v>
      </c>
      <c r="J78">
        <v>150</v>
      </c>
      <c r="K78">
        <v>150</v>
      </c>
      <c r="L78">
        <v>100</v>
      </c>
      <c r="M78">
        <v>100</v>
      </c>
      <c r="N78">
        <v>50</v>
      </c>
      <c r="O78">
        <v>50</v>
      </c>
      <c r="P78">
        <v>50</v>
      </c>
      <c r="Q78">
        <v>50</v>
      </c>
      <c r="R78">
        <v>50</v>
      </c>
      <c r="S78">
        <v>50</v>
      </c>
    </row>
    <row r="79" spans="1:19" x14ac:dyDescent="0.25">
      <c r="A79" s="52" t="s">
        <v>156</v>
      </c>
      <c r="B79" s="52" t="s">
        <v>195</v>
      </c>
      <c r="C79" t="s">
        <v>151</v>
      </c>
      <c r="D79" t="s">
        <v>151</v>
      </c>
      <c r="E79" t="s">
        <v>151</v>
      </c>
      <c r="F79" t="s">
        <v>151</v>
      </c>
      <c r="G79" t="s">
        <v>151</v>
      </c>
      <c r="J79">
        <v>150</v>
      </c>
      <c r="K79">
        <v>150</v>
      </c>
      <c r="L79">
        <v>100</v>
      </c>
      <c r="M79">
        <v>100</v>
      </c>
      <c r="N79">
        <v>50</v>
      </c>
      <c r="O79">
        <v>50</v>
      </c>
      <c r="P79">
        <v>50</v>
      </c>
      <c r="Q79">
        <v>50</v>
      </c>
      <c r="R79">
        <v>50</v>
      </c>
      <c r="S79">
        <v>50</v>
      </c>
    </row>
    <row r="80" spans="1:19" x14ac:dyDescent="0.25">
      <c r="A80" s="52" t="s">
        <v>156</v>
      </c>
      <c r="B80" s="52" t="s">
        <v>196</v>
      </c>
      <c r="C80" t="s">
        <v>151</v>
      </c>
      <c r="D80" t="s">
        <v>151</v>
      </c>
      <c r="E80" t="s">
        <v>151</v>
      </c>
      <c r="F80" t="s">
        <v>151</v>
      </c>
      <c r="G80" t="s">
        <v>151</v>
      </c>
      <c r="J80">
        <v>150</v>
      </c>
      <c r="K80">
        <v>150</v>
      </c>
      <c r="L80">
        <v>100</v>
      </c>
      <c r="M80">
        <v>100</v>
      </c>
      <c r="N80">
        <v>50</v>
      </c>
      <c r="O80">
        <v>50</v>
      </c>
      <c r="P80">
        <v>50</v>
      </c>
      <c r="Q80">
        <v>50</v>
      </c>
      <c r="R80">
        <v>50</v>
      </c>
      <c r="S80">
        <v>50</v>
      </c>
    </row>
    <row r="81" spans="1:19" x14ac:dyDescent="0.25">
      <c r="A81" s="52" t="s">
        <v>156</v>
      </c>
      <c r="B81" s="52" t="s">
        <v>197</v>
      </c>
      <c r="C81" t="s">
        <v>151</v>
      </c>
      <c r="D81" t="s">
        <v>151</v>
      </c>
      <c r="E81" t="s">
        <v>151</v>
      </c>
      <c r="F81" t="s">
        <v>151</v>
      </c>
      <c r="G81" t="s">
        <v>151</v>
      </c>
      <c r="H81">
        <v>300</v>
      </c>
      <c r="I81">
        <v>300</v>
      </c>
      <c r="J81">
        <v>150</v>
      </c>
      <c r="K81">
        <v>150</v>
      </c>
      <c r="L81">
        <v>100</v>
      </c>
      <c r="M81">
        <v>100</v>
      </c>
      <c r="N81">
        <v>50</v>
      </c>
      <c r="O81">
        <v>50</v>
      </c>
      <c r="P81">
        <v>50</v>
      </c>
      <c r="Q81">
        <v>50</v>
      </c>
      <c r="R81">
        <v>50</v>
      </c>
      <c r="S81">
        <v>50</v>
      </c>
    </row>
    <row r="82" spans="1:19" x14ac:dyDescent="0.25">
      <c r="A82" s="52" t="s">
        <v>156</v>
      </c>
      <c r="B82" s="52" t="s">
        <v>198</v>
      </c>
      <c r="C82" t="s">
        <v>151</v>
      </c>
      <c r="D82" t="s">
        <v>151</v>
      </c>
      <c r="E82" t="s">
        <v>151</v>
      </c>
      <c r="F82" t="s">
        <v>151</v>
      </c>
      <c r="G82" t="s">
        <v>151</v>
      </c>
      <c r="H82">
        <v>300</v>
      </c>
      <c r="I82">
        <v>300</v>
      </c>
      <c r="J82">
        <v>150</v>
      </c>
      <c r="K82">
        <v>150</v>
      </c>
      <c r="L82">
        <v>100</v>
      </c>
      <c r="M82">
        <v>100</v>
      </c>
      <c r="N82">
        <v>50</v>
      </c>
      <c r="O82">
        <v>50</v>
      </c>
      <c r="P82">
        <v>50</v>
      </c>
      <c r="Q82">
        <v>50</v>
      </c>
      <c r="R82">
        <v>50</v>
      </c>
      <c r="S82">
        <v>50</v>
      </c>
    </row>
    <row r="83" spans="1:19" x14ac:dyDescent="0.25">
      <c r="A83" s="52" t="s">
        <v>156</v>
      </c>
      <c r="B83" s="52" t="s">
        <v>199</v>
      </c>
      <c r="C83" t="s">
        <v>151</v>
      </c>
      <c r="D83" t="s">
        <v>151</v>
      </c>
      <c r="E83" t="s">
        <v>151</v>
      </c>
      <c r="F83" t="s">
        <v>151</v>
      </c>
      <c r="G83" t="s">
        <v>151</v>
      </c>
      <c r="J83">
        <v>150</v>
      </c>
      <c r="K83">
        <v>150</v>
      </c>
      <c r="L83">
        <v>100</v>
      </c>
      <c r="M83">
        <v>100</v>
      </c>
      <c r="N83">
        <v>50</v>
      </c>
      <c r="O83">
        <v>50</v>
      </c>
      <c r="P83">
        <v>50</v>
      </c>
      <c r="Q83">
        <v>50</v>
      </c>
      <c r="R83">
        <v>50</v>
      </c>
      <c r="S83">
        <v>50</v>
      </c>
    </row>
    <row r="84" spans="1:19" x14ac:dyDescent="0.25">
      <c r="A84" s="52" t="s">
        <v>156</v>
      </c>
      <c r="B84" s="52" t="s">
        <v>200</v>
      </c>
      <c r="C84" t="s">
        <v>151</v>
      </c>
      <c r="D84" t="s">
        <v>151</v>
      </c>
      <c r="E84" t="s">
        <v>151</v>
      </c>
      <c r="F84" t="s">
        <v>151</v>
      </c>
      <c r="G84" t="s">
        <v>151</v>
      </c>
      <c r="J84">
        <v>150</v>
      </c>
      <c r="K84">
        <v>150</v>
      </c>
      <c r="L84">
        <v>100</v>
      </c>
      <c r="M84">
        <v>100</v>
      </c>
      <c r="N84">
        <v>50</v>
      </c>
      <c r="O84">
        <v>50</v>
      </c>
      <c r="P84">
        <v>50</v>
      </c>
      <c r="Q84">
        <v>50</v>
      </c>
      <c r="R84">
        <v>50</v>
      </c>
      <c r="S84">
        <v>50</v>
      </c>
    </row>
    <row r="85" spans="1:19" x14ac:dyDescent="0.25">
      <c r="A85" s="52" t="s">
        <v>156</v>
      </c>
      <c r="B85" s="52" t="s">
        <v>201</v>
      </c>
      <c r="C85" t="s">
        <v>151</v>
      </c>
      <c r="D85" t="s">
        <v>151</v>
      </c>
      <c r="E85" t="s">
        <v>151</v>
      </c>
      <c r="F85" t="s">
        <v>151</v>
      </c>
      <c r="G85" t="s">
        <v>151</v>
      </c>
      <c r="H85">
        <v>300</v>
      </c>
      <c r="I85">
        <v>300</v>
      </c>
      <c r="J85">
        <v>150</v>
      </c>
      <c r="K85">
        <v>150</v>
      </c>
      <c r="L85">
        <v>100</v>
      </c>
      <c r="M85">
        <v>100</v>
      </c>
      <c r="N85">
        <v>50</v>
      </c>
      <c r="O85">
        <v>50</v>
      </c>
      <c r="P85">
        <v>50</v>
      </c>
      <c r="Q85">
        <v>50</v>
      </c>
      <c r="R85">
        <v>50</v>
      </c>
      <c r="S85">
        <v>50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V132"/>
  <sheetViews>
    <sheetView topLeftCell="A7" workbookViewId="0">
      <selection activeCell="D15" sqref="D15"/>
    </sheetView>
  </sheetViews>
  <sheetFormatPr defaultRowHeight="15" x14ac:dyDescent="0.25"/>
  <cols>
    <col min="2" max="2" width="22.7109375" customWidth="1"/>
    <col min="3" max="3" width="21.5703125" customWidth="1"/>
    <col min="4" max="4" width="11.5703125" bestFit="1" customWidth="1"/>
    <col min="5" max="6" width="10.5703125" bestFit="1" customWidth="1"/>
    <col min="7" max="12" width="10.28515625" bestFit="1" customWidth="1"/>
    <col min="13" max="15" width="9.5703125" bestFit="1" customWidth="1"/>
  </cols>
  <sheetData>
    <row r="1" spans="1:22" x14ac:dyDescent="0.25">
      <c r="A1" t="s">
        <v>110</v>
      </c>
      <c r="D1">
        <v>2005</v>
      </c>
      <c r="E1">
        <v>2010</v>
      </c>
      <c r="F1">
        <f>E1+10</f>
        <v>2020</v>
      </c>
      <c r="G1">
        <f t="shared" ref="G1:O1" si="0">F1+10</f>
        <v>2030</v>
      </c>
      <c r="H1">
        <f t="shared" si="0"/>
        <v>2040</v>
      </c>
      <c r="I1">
        <f t="shared" si="0"/>
        <v>2050</v>
      </c>
      <c r="J1">
        <f t="shared" si="0"/>
        <v>2060</v>
      </c>
      <c r="K1">
        <f t="shared" si="0"/>
        <v>2070</v>
      </c>
      <c r="L1">
        <f t="shared" si="0"/>
        <v>2080</v>
      </c>
      <c r="M1">
        <f t="shared" si="0"/>
        <v>2090</v>
      </c>
      <c r="N1">
        <f t="shared" si="0"/>
        <v>2100</v>
      </c>
      <c r="O1">
        <f t="shared" si="0"/>
        <v>2110</v>
      </c>
      <c r="Q1" s="105" t="s">
        <v>181</v>
      </c>
      <c r="R1" s="105"/>
      <c r="S1" s="105"/>
      <c r="T1" s="105"/>
      <c r="U1" s="105"/>
      <c r="V1" s="105"/>
    </row>
    <row r="2" spans="1:22" x14ac:dyDescent="0.25">
      <c r="A2" s="120" t="s">
        <v>98</v>
      </c>
      <c r="B2" s="120" t="s">
        <v>99</v>
      </c>
      <c r="C2" s="120"/>
      <c r="D2" s="104">
        <v>16</v>
      </c>
      <c r="E2" s="104">
        <v>12</v>
      </c>
      <c r="F2" s="104">
        <v>9</v>
      </c>
      <c r="G2" s="104">
        <v>7</v>
      </c>
      <c r="H2" s="104">
        <v>6</v>
      </c>
      <c r="I2" s="104">
        <v>6</v>
      </c>
      <c r="J2" s="104">
        <v>6</v>
      </c>
      <c r="K2" s="104">
        <v>6</v>
      </c>
      <c r="L2" s="104">
        <v>6</v>
      </c>
      <c r="M2" s="104">
        <v>6</v>
      </c>
      <c r="N2" s="104">
        <v>6</v>
      </c>
      <c r="O2" s="104">
        <v>6</v>
      </c>
    </row>
    <row r="3" spans="1:22" x14ac:dyDescent="0.25">
      <c r="A3" s="120"/>
      <c r="B3" s="120" t="s">
        <v>100</v>
      </c>
      <c r="C3" s="120"/>
      <c r="D3" s="104">
        <v>12</v>
      </c>
      <c r="E3" s="104">
        <v>10</v>
      </c>
      <c r="F3" s="104">
        <v>9</v>
      </c>
      <c r="G3" s="104">
        <v>8</v>
      </c>
      <c r="H3" s="104">
        <v>7</v>
      </c>
      <c r="I3" s="104">
        <v>7</v>
      </c>
      <c r="J3" s="104">
        <v>7</v>
      </c>
      <c r="K3" s="104">
        <v>7</v>
      </c>
      <c r="L3" s="104">
        <v>7</v>
      </c>
      <c r="M3" s="104">
        <v>6</v>
      </c>
      <c r="N3" s="104">
        <v>6</v>
      </c>
      <c r="O3" s="104">
        <v>6</v>
      </c>
    </row>
    <row r="4" spans="1:22" x14ac:dyDescent="0.25">
      <c r="A4" s="120"/>
      <c r="B4" s="120" t="s">
        <v>101</v>
      </c>
      <c r="C4" s="120"/>
      <c r="D4" s="104">
        <v>20</v>
      </c>
      <c r="E4" s="104">
        <v>15</v>
      </c>
      <c r="F4" s="104">
        <v>11</v>
      </c>
      <c r="G4" s="104">
        <v>9</v>
      </c>
      <c r="H4" s="104">
        <v>7</v>
      </c>
      <c r="I4" s="104">
        <v>7</v>
      </c>
      <c r="J4" s="104">
        <v>7</v>
      </c>
      <c r="K4" s="104">
        <v>7</v>
      </c>
      <c r="L4" s="104">
        <v>7</v>
      </c>
      <c r="M4" s="104">
        <v>6</v>
      </c>
      <c r="N4" s="104">
        <v>6</v>
      </c>
      <c r="O4" s="104">
        <v>6</v>
      </c>
    </row>
    <row r="5" spans="1:22" x14ac:dyDescent="0.25">
      <c r="A5" s="120"/>
      <c r="B5" s="120" t="s">
        <v>102</v>
      </c>
      <c r="C5" s="120"/>
      <c r="D5" s="104">
        <v>20</v>
      </c>
      <c r="E5" s="104">
        <v>15</v>
      </c>
      <c r="F5" s="104">
        <v>11</v>
      </c>
      <c r="G5" s="104">
        <v>9</v>
      </c>
      <c r="H5" s="104">
        <v>7</v>
      </c>
      <c r="I5" s="104">
        <v>7</v>
      </c>
      <c r="J5" s="104">
        <v>6</v>
      </c>
      <c r="K5" s="104">
        <v>7</v>
      </c>
      <c r="L5" s="104">
        <v>7</v>
      </c>
      <c r="M5" s="104">
        <v>6</v>
      </c>
      <c r="N5" s="104">
        <v>6</v>
      </c>
      <c r="O5" s="104">
        <v>6</v>
      </c>
    </row>
    <row r="6" spans="1:22" x14ac:dyDescent="0.25">
      <c r="A6" s="120"/>
      <c r="B6" s="120" t="s">
        <v>103</v>
      </c>
      <c r="C6" s="120"/>
      <c r="D6" s="104">
        <v>16</v>
      </c>
      <c r="E6" s="104">
        <v>12</v>
      </c>
      <c r="F6" s="104">
        <v>10</v>
      </c>
      <c r="G6" s="104">
        <v>8</v>
      </c>
      <c r="H6" s="104">
        <v>7</v>
      </c>
      <c r="I6" s="104">
        <v>7</v>
      </c>
      <c r="J6" s="104">
        <v>6</v>
      </c>
      <c r="K6" s="104">
        <v>6</v>
      </c>
      <c r="L6" s="104">
        <v>6</v>
      </c>
      <c r="M6" s="104">
        <v>6</v>
      </c>
      <c r="N6" s="104">
        <v>6</v>
      </c>
      <c r="O6" s="104">
        <v>6</v>
      </c>
    </row>
    <row r="7" spans="1:22" x14ac:dyDescent="0.25">
      <c r="A7" s="120"/>
      <c r="B7" s="120" t="s">
        <v>104</v>
      </c>
      <c r="C7" s="120"/>
      <c r="D7" s="104">
        <v>17</v>
      </c>
      <c r="E7" s="104">
        <v>13</v>
      </c>
      <c r="F7" s="104">
        <v>10</v>
      </c>
      <c r="G7" s="104">
        <v>8</v>
      </c>
      <c r="H7" s="104">
        <v>7</v>
      </c>
      <c r="I7" s="104">
        <v>6</v>
      </c>
      <c r="J7" s="104">
        <v>6</v>
      </c>
      <c r="K7" s="104">
        <v>6</v>
      </c>
      <c r="L7" s="104">
        <v>6</v>
      </c>
      <c r="M7" s="104">
        <v>6</v>
      </c>
      <c r="N7" s="104">
        <v>6</v>
      </c>
      <c r="O7" s="104">
        <v>6</v>
      </c>
    </row>
    <row r="8" spans="1:22" x14ac:dyDescent="0.25">
      <c r="A8" s="120"/>
      <c r="B8" s="120" t="s">
        <v>105</v>
      </c>
      <c r="C8" s="120"/>
      <c r="D8" s="104">
        <v>23</v>
      </c>
      <c r="E8" s="104">
        <v>19</v>
      </c>
      <c r="F8" s="104">
        <v>13</v>
      </c>
      <c r="G8" s="104">
        <v>10</v>
      </c>
      <c r="H8" s="104">
        <v>9</v>
      </c>
      <c r="I8" s="104">
        <v>8</v>
      </c>
      <c r="J8" s="104">
        <v>7</v>
      </c>
      <c r="K8" s="104">
        <v>7</v>
      </c>
      <c r="L8" s="104">
        <v>7</v>
      </c>
      <c r="M8" s="104">
        <v>7</v>
      </c>
      <c r="N8" s="104">
        <v>7</v>
      </c>
      <c r="O8" s="104">
        <v>7</v>
      </c>
    </row>
    <row r="9" spans="1:22" x14ac:dyDescent="0.25">
      <c r="A9" s="120"/>
      <c r="B9" s="120" t="s">
        <v>106</v>
      </c>
      <c r="C9" s="120"/>
      <c r="D9" s="104">
        <v>18</v>
      </c>
      <c r="E9" s="104">
        <v>14</v>
      </c>
      <c r="F9" s="104">
        <v>11</v>
      </c>
      <c r="G9" s="104">
        <v>9</v>
      </c>
      <c r="H9" s="104">
        <v>8</v>
      </c>
      <c r="I9" s="104">
        <v>7</v>
      </c>
      <c r="J9" s="104">
        <v>7</v>
      </c>
      <c r="K9" s="104">
        <v>7</v>
      </c>
      <c r="L9" s="104">
        <v>7</v>
      </c>
      <c r="M9" s="104">
        <v>6</v>
      </c>
      <c r="N9" s="104">
        <v>6</v>
      </c>
      <c r="O9" s="104">
        <v>6</v>
      </c>
    </row>
    <row r="10" spans="1:22" x14ac:dyDescent="0.25">
      <c r="A10" s="120"/>
      <c r="B10" s="120" t="s">
        <v>107</v>
      </c>
      <c r="C10" s="120"/>
      <c r="D10" s="104">
        <v>13</v>
      </c>
      <c r="E10" s="104">
        <v>11</v>
      </c>
      <c r="F10" s="104">
        <v>9</v>
      </c>
      <c r="G10" s="104">
        <v>8</v>
      </c>
      <c r="H10" s="104">
        <v>7</v>
      </c>
      <c r="I10" s="104">
        <v>7</v>
      </c>
      <c r="J10" s="104">
        <v>6</v>
      </c>
      <c r="K10" s="104">
        <v>6</v>
      </c>
      <c r="L10" s="104">
        <v>6</v>
      </c>
      <c r="M10" s="104">
        <v>6</v>
      </c>
      <c r="N10" s="104">
        <v>6</v>
      </c>
      <c r="O10" s="104">
        <v>6</v>
      </c>
    </row>
    <row r="11" spans="1:22" x14ac:dyDescent="0.25">
      <c r="A11" s="120"/>
      <c r="B11" s="120" t="s">
        <v>108</v>
      </c>
      <c r="C11" s="120"/>
      <c r="D11" s="104">
        <v>13</v>
      </c>
      <c r="E11" s="104">
        <v>10</v>
      </c>
      <c r="F11" s="104">
        <v>8</v>
      </c>
      <c r="G11" s="104">
        <v>7</v>
      </c>
      <c r="H11" s="104">
        <v>6</v>
      </c>
      <c r="I11" s="104">
        <v>6</v>
      </c>
      <c r="J11" s="104">
        <v>6</v>
      </c>
      <c r="K11" s="104">
        <v>6</v>
      </c>
      <c r="L11" s="104">
        <v>6</v>
      </c>
      <c r="M11" s="104">
        <v>6</v>
      </c>
      <c r="N11" s="104">
        <v>6</v>
      </c>
      <c r="O11" s="104">
        <v>6</v>
      </c>
    </row>
    <row r="12" spans="1:22" x14ac:dyDescent="0.25">
      <c r="A12" s="120"/>
      <c r="B12" s="120" t="s">
        <v>109</v>
      </c>
      <c r="C12" s="120"/>
      <c r="D12" s="104">
        <v>16</v>
      </c>
      <c r="E12" s="104">
        <v>12</v>
      </c>
      <c r="F12" s="104">
        <v>10</v>
      </c>
      <c r="G12" s="104">
        <v>9</v>
      </c>
      <c r="H12" s="104">
        <v>8</v>
      </c>
      <c r="I12" s="104">
        <v>7</v>
      </c>
      <c r="J12" s="104">
        <v>7</v>
      </c>
      <c r="K12" s="104">
        <v>7</v>
      </c>
      <c r="L12" s="104">
        <v>7</v>
      </c>
      <c r="M12" s="104">
        <v>6</v>
      </c>
      <c r="N12" s="104">
        <v>6</v>
      </c>
      <c r="O12" s="104">
        <v>6</v>
      </c>
    </row>
    <row r="14" spans="1:22" x14ac:dyDescent="0.25">
      <c r="C14" t="s">
        <v>111</v>
      </c>
      <c r="D14" s="22">
        <f>SUM(D2:D12)/11</f>
        <v>16.727272727272727</v>
      </c>
      <c r="E14" s="22">
        <f t="shared" ref="E14:O14" si="1">SUM(E2:E12)/11</f>
        <v>13</v>
      </c>
      <c r="F14" s="22">
        <f t="shared" si="1"/>
        <v>10.090909090909092</v>
      </c>
      <c r="G14" s="22">
        <f t="shared" si="1"/>
        <v>8.3636363636363633</v>
      </c>
      <c r="H14" s="22">
        <f t="shared" si="1"/>
        <v>7.1818181818181817</v>
      </c>
      <c r="I14" s="22">
        <f t="shared" si="1"/>
        <v>6.8181818181818183</v>
      </c>
      <c r="J14" s="22">
        <f t="shared" si="1"/>
        <v>6.4545454545454541</v>
      </c>
      <c r="K14" s="22">
        <f t="shared" si="1"/>
        <v>6.5454545454545459</v>
      </c>
      <c r="L14" s="22">
        <f t="shared" si="1"/>
        <v>6.5454545454545459</v>
      </c>
      <c r="M14" s="22">
        <f t="shared" si="1"/>
        <v>6.0909090909090908</v>
      </c>
      <c r="N14" s="22">
        <f t="shared" si="1"/>
        <v>6.0909090909090908</v>
      </c>
      <c r="O14" s="22">
        <f t="shared" si="1"/>
        <v>6.0909090909090908</v>
      </c>
    </row>
    <row r="15" spans="1:22" x14ac:dyDescent="0.25">
      <c r="D15" s="13"/>
      <c r="E15" s="13">
        <f>'MESSAGE SSP1 SSP2'!E31*0.03</f>
        <v>52.390909090909084</v>
      </c>
      <c r="F15" s="13">
        <f>'MESSAGE SSP1 SSP2'!F31*0.03</f>
        <v>32.953636363636363</v>
      </c>
      <c r="G15" s="13">
        <f>'MESSAGE SSP1 SSP2'!G31*0.03</f>
        <v>15</v>
      </c>
      <c r="H15" s="13">
        <f>'MESSAGE SSP1 SSP2'!H31*0.03</f>
        <v>4.5</v>
      </c>
      <c r="I15" s="13">
        <f>'MESSAGE SSP1 SSP2'!I31*0.03</f>
        <v>3.5999999999999996</v>
      </c>
      <c r="J15" s="13">
        <f>'MESSAGE SSP1 SSP2'!J31*0.03</f>
        <v>3</v>
      </c>
      <c r="K15" s="13">
        <f>'MESSAGE SSP1 SSP2'!K31*0.03</f>
        <v>2.5499999999999998</v>
      </c>
      <c r="L15" s="13">
        <f>'MESSAGE SSP1 SSP2'!L31*0.03</f>
        <v>2.1</v>
      </c>
      <c r="M15" s="13">
        <f>'MESSAGE SSP1 SSP2'!M31*0.03</f>
        <v>1.65</v>
      </c>
      <c r="N15" s="13">
        <f>'MESSAGE SSP1 SSP2'!N31*0.03</f>
        <v>1.5</v>
      </c>
      <c r="O15" s="13">
        <f>'MESSAGE SSP1 SSP2'!O31*0.03</f>
        <v>1.5</v>
      </c>
      <c r="P15" t="s">
        <v>185</v>
      </c>
    </row>
    <row r="16" spans="1:22" x14ac:dyDescent="0.25">
      <c r="A16" t="s">
        <v>5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</row>
    <row r="17" spans="1:16" x14ac:dyDescent="0.25">
      <c r="A17" s="20" t="s">
        <v>112</v>
      </c>
      <c r="B17" s="20" t="s">
        <v>113</v>
      </c>
      <c r="C17" s="20" t="s">
        <v>114</v>
      </c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x14ac:dyDescent="0.25">
      <c r="A18" s="20" t="s">
        <v>115</v>
      </c>
      <c r="B18" s="20" t="s">
        <v>113</v>
      </c>
      <c r="C18" s="20" t="s">
        <v>114</v>
      </c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</row>
    <row r="19" spans="1:16" x14ac:dyDescent="0.25">
      <c r="A19" s="20" t="s">
        <v>116</v>
      </c>
      <c r="B19" s="20" t="s">
        <v>113</v>
      </c>
      <c r="C19" s="20" t="s">
        <v>114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</row>
    <row r="20" spans="1:16" x14ac:dyDescent="0.25">
      <c r="A20" s="20" t="s">
        <v>117</v>
      </c>
      <c r="B20" s="20" t="s">
        <v>113</v>
      </c>
      <c r="C20" s="20" t="s">
        <v>114</v>
      </c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</row>
    <row r="21" spans="1:16" x14ac:dyDescent="0.25">
      <c r="A21" s="20" t="s">
        <v>118</v>
      </c>
      <c r="B21" s="20" t="s">
        <v>113</v>
      </c>
      <c r="C21" s="20" t="s">
        <v>114</v>
      </c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</row>
    <row r="22" spans="1:16" x14ac:dyDescent="0.25">
      <c r="A22" s="20" t="s">
        <v>119</v>
      </c>
      <c r="B22" s="20" t="s">
        <v>113</v>
      </c>
      <c r="C22" s="20" t="s">
        <v>114</v>
      </c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  <row r="23" spans="1:16" x14ac:dyDescent="0.25">
      <c r="A23" s="20" t="s">
        <v>120</v>
      </c>
      <c r="B23" s="20" t="s">
        <v>113</v>
      </c>
      <c r="C23" s="20" t="s">
        <v>114</v>
      </c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</row>
    <row r="24" spans="1:16" x14ac:dyDescent="0.25">
      <c r="A24" s="20" t="s">
        <v>121</v>
      </c>
      <c r="B24" s="20" t="s">
        <v>113</v>
      </c>
      <c r="C24" s="20" t="s">
        <v>114</v>
      </c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</row>
    <row r="25" spans="1:16" x14ac:dyDescent="0.25">
      <c r="A25" s="20" t="s">
        <v>122</v>
      </c>
      <c r="B25" s="20" t="s">
        <v>113</v>
      </c>
      <c r="C25" s="20" t="s">
        <v>114</v>
      </c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</row>
    <row r="26" spans="1:16" x14ac:dyDescent="0.25">
      <c r="A26" s="20" t="s">
        <v>123</v>
      </c>
      <c r="B26" s="20" t="s">
        <v>113</v>
      </c>
      <c r="C26" s="20" t="s">
        <v>114</v>
      </c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1:16" x14ac:dyDescent="0.25">
      <c r="A27" s="20" t="s">
        <v>124</v>
      </c>
      <c r="B27" s="20" t="s">
        <v>113</v>
      </c>
      <c r="C27" s="20" t="s">
        <v>114</v>
      </c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</row>
    <row r="29" spans="1:16" x14ac:dyDescent="0.25">
      <c r="C29" s="21" t="s">
        <v>111</v>
      </c>
      <c r="D29" s="13">
        <f>SUM(D17:D27)/11</f>
        <v>0</v>
      </c>
      <c r="E29" s="13">
        <f t="shared" ref="E29:N29" si="2">SUM(E17:E27)/11</f>
        <v>0</v>
      </c>
      <c r="F29" s="13">
        <f t="shared" si="2"/>
        <v>0</v>
      </c>
      <c r="G29" s="13">
        <f t="shared" si="2"/>
        <v>0</v>
      </c>
      <c r="H29" s="13">
        <f t="shared" si="2"/>
        <v>0</v>
      </c>
      <c r="I29" s="13">
        <f t="shared" si="2"/>
        <v>0</v>
      </c>
      <c r="J29" s="13">
        <f t="shared" si="2"/>
        <v>0</v>
      </c>
      <c r="K29" s="13">
        <f t="shared" si="2"/>
        <v>0</v>
      </c>
      <c r="L29" s="13">
        <f t="shared" si="2"/>
        <v>0</v>
      </c>
      <c r="M29" s="13">
        <f t="shared" si="2"/>
        <v>0</v>
      </c>
      <c r="N29" s="13">
        <f t="shared" si="2"/>
        <v>0</v>
      </c>
    </row>
    <row r="31" spans="1:16" x14ac:dyDescent="0.25">
      <c r="A31" s="40" t="s">
        <v>98</v>
      </c>
      <c r="B31" s="40"/>
      <c r="C31" s="41" t="s">
        <v>126</v>
      </c>
      <c r="D31" s="42"/>
      <c r="E31" s="53">
        <f>E15</f>
        <v>52.390909090909084</v>
      </c>
      <c r="F31" s="43">
        <f t="shared" ref="F31:O31" si="3">F15</f>
        <v>32.953636363636363</v>
      </c>
      <c r="G31" s="43">
        <f t="shared" si="3"/>
        <v>15</v>
      </c>
      <c r="H31" s="43">
        <f t="shared" si="3"/>
        <v>4.5</v>
      </c>
      <c r="I31" s="43">
        <f t="shared" si="3"/>
        <v>3.5999999999999996</v>
      </c>
      <c r="J31" s="43">
        <f t="shared" si="3"/>
        <v>3</v>
      </c>
      <c r="K31" s="43">
        <f t="shared" si="3"/>
        <v>2.5499999999999998</v>
      </c>
      <c r="L31" s="43">
        <f t="shared" si="3"/>
        <v>2.1</v>
      </c>
      <c r="M31" s="43">
        <f t="shared" si="3"/>
        <v>1.65</v>
      </c>
      <c r="N31" s="113">
        <f t="shared" si="3"/>
        <v>1.5</v>
      </c>
      <c r="O31" s="43">
        <f t="shared" si="3"/>
        <v>1.5</v>
      </c>
    </row>
    <row r="32" spans="1:16" x14ac:dyDescent="0.25">
      <c r="I32" s="24"/>
    </row>
    <row r="33" spans="1:16" x14ac:dyDescent="0.25">
      <c r="I33" s="24"/>
    </row>
    <row r="34" spans="1:16" x14ac:dyDescent="0.25">
      <c r="A34" s="119" t="s">
        <v>129</v>
      </c>
      <c r="B34" s="119" t="s">
        <v>99</v>
      </c>
      <c r="C34" s="119"/>
      <c r="D34" s="27">
        <v>31</v>
      </c>
      <c r="E34" s="27">
        <v>29</v>
      </c>
      <c r="F34" s="27">
        <v>27</v>
      </c>
      <c r="G34" s="27">
        <v>26</v>
      </c>
      <c r="H34" s="27">
        <v>25</v>
      </c>
      <c r="I34" s="27">
        <v>25</v>
      </c>
      <c r="J34" s="27">
        <v>24</v>
      </c>
      <c r="K34" s="27">
        <v>24</v>
      </c>
      <c r="L34" s="27">
        <v>24</v>
      </c>
      <c r="M34" s="27">
        <v>24</v>
      </c>
      <c r="N34" s="27">
        <v>24</v>
      </c>
      <c r="O34" s="27">
        <v>24</v>
      </c>
    </row>
    <row r="35" spans="1:16" x14ac:dyDescent="0.25">
      <c r="A35" s="119"/>
      <c r="B35" s="119" t="s">
        <v>100</v>
      </c>
      <c r="C35" s="119"/>
      <c r="D35" s="27">
        <v>31</v>
      </c>
      <c r="E35" s="27">
        <v>29</v>
      </c>
      <c r="F35" s="27">
        <v>27</v>
      </c>
      <c r="G35" s="27">
        <v>26</v>
      </c>
      <c r="H35" s="27">
        <v>25</v>
      </c>
      <c r="I35" s="27">
        <v>25</v>
      </c>
      <c r="J35" s="27">
        <v>24</v>
      </c>
      <c r="K35" s="27">
        <v>24</v>
      </c>
      <c r="L35" s="27">
        <v>24</v>
      </c>
      <c r="M35" s="27">
        <v>24</v>
      </c>
      <c r="N35" s="27">
        <v>24</v>
      </c>
      <c r="O35" s="27">
        <v>24</v>
      </c>
    </row>
    <row r="36" spans="1:16" x14ac:dyDescent="0.25">
      <c r="A36" s="119"/>
      <c r="B36" s="119" t="s">
        <v>101</v>
      </c>
      <c r="C36" s="119"/>
      <c r="D36" s="27">
        <v>31</v>
      </c>
      <c r="E36" s="27">
        <v>29</v>
      </c>
      <c r="F36" s="27">
        <v>27</v>
      </c>
      <c r="G36" s="27">
        <v>26</v>
      </c>
      <c r="H36" s="27">
        <v>25</v>
      </c>
      <c r="I36" s="27">
        <v>25</v>
      </c>
      <c r="J36" s="27">
        <v>24</v>
      </c>
      <c r="K36" s="27">
        <v>24</v>
      </c>
      <c r="L36" s="27">
        <v>24</v>
      </c>
      <c r="M36" s="27">
        <v>24</v>
      </c>
      <c r="N36" s="27">
        <v>24</v>
      </c>
      <c r="O36" s="27">
        <v>24</v>
      </c>
    </row>
    <row r="37" spans="1:16" x14ac:dyDescent="0.25">
      <c r="A37" s="119"/>
      <c r="B37" s="119" t="s">
        <v>102</v>
      </c>
      <c r="C37" s="119"/>
      <c r="D37" s="27">
        <v>31</v>
      </c>
      <c r="E37" s="27">
        <v>29</v>
      </c>
      <c r="F37" s="27">
        <v>27</v>
      </c>
      <c r="G37" s="27">
        <v>26</v>
      </c>
      <c r="H37" s="27">
        <v>25</v>
      </c>
      <c r="I37" s="27">
        <v>25</v>
      </c>
      <c r="J37" s="27">
        <v>24</v>
      </c>
      <c r="K37" s="27">
        <v>24</v>
      </c>
      <c r="L37" s="27">
        <v>24</v>
      </c>
      <c r="M37" s="27">
        <v>24</v>
      </c>
      <c r="N37" s="27">
        <v>24</v>
      </c>
      <c r="O37" s="27">
        <v>24</v>
      </c>
    </row>
    <row r="38" spans="1:16" x14ac:dyDescent="0.25">
      <c r="A38" s="119"/>
      <c r="B38" s="119" t="s">
        <v>103</v>
      </c>
      <c r="C38" s="119"/>
      <c r="D38" s="27">
        <v>31</v>
      </c>
      <c r="E38" s="27">
        <v>29</v>
      </c>
      <c r="F38" s="27">
        <v>27</v>
      </c>
      <c r="G38" s="27">
        <v>26</v>
      </c>
      <c r="H38" s="27">
        <v>25</v>
      </c>
      <c r="I38" s="27">
        <v>25</v>
      </c>
      <c r="J38" s="27">
        <v>24</v>
      </c>
      <c r="K38" s="27">
        <v>24</v>
      </c>
      <c r="L38" s="27">
        <v>24</v>
      </c>
      <c r="M38" s="27">
        <v>24</v>
      </c>
      <c r="N38" s="27">
        <v>24</v>
      </c>
      <c r="O38" s="27">
        <v>24</v>
      </c>
    </row>
    <row r="39" spans="1:16" x14ac:dyDescent="0.25">
      <c r="A39" s="119"/>
      <c r="B39" s="119" t="s">
        <v>104</v>
      </c>
      <c r="C39" s="119"/>
      <c r="D39" s="27">
        <v>31</v>
      </c>
      <c r="E39" s="27">
        <v>29</v>
      </c>
      <c r="F39" s="27">
        <v>27</v>
      </c>
      <c r="G39" s="27">
        <v>26</v>
      </c>
      <c r="H39" s="27">
        <v>25</v>
      </c>
      <c r="I39" s="27">
        <v>25</v>
      </c>
      <c r="J39" s="27">
        <v>24</v>
      </c>
      <c r="K39" s="27">
        <v>24</v>
      </c>
      <c r="L39" s="27">
        <v>24</v>
      </c>
      <c r="M39" s="27">
        <v>24</v>
      </c>
      <c r="N39" s="27">
        <v>24</v>
      </c>
      <c r="O39" s="27">
        <v>24</v>
      </c>
    </row>
    <row r="40" spans="1:16" x14ac:dyDescent="0.25">
      <c r="A40" s="119"/>
      <c r="B40" s="119" t="s">
        <v>105</v>
      </c>
      <c r="C40" s="119"/>
      <c r="D40" s="27">
        <v>32</v>
      </c>
      <c r="E40" s="27">
        <v>31</v>
      </c>
      <c r="F40" s="27">
        <v>28</v>
      </c>
      <c r="G40" s="27">
        <v>27</v>
      </c>
      <c r="H40" s="27">
        <v>26</v>
      </c>
      <c r="I40" s="27">
        <v>25</v>
      </c>
      <c r="J40" s="27">
        <v>25</v>
      </c>
      <c r="K40" s="27">
        <v>24</v>
      </c>
      <c r="L40" s="27">
        <v>24</v>
      </c>
      <c r="M40" s="27">
        <v>24</v>
      </c>
      <c r="N40" s="27">
        <v>24</v>
      </c>
      <c r="O40" s="27">
        <v>24</v>
      </c>
    </row>
    <row r="41" spans="1:16" x14ac:dyDescent="0.25">
      <c r="A41" s="119"/>
      <c r="B41" s="119" t="s">
        <v>106</v>
      </c>
      <c r="C41" s="119"/>
      <c r="D41" s="27">
        <v>31</v>
      </c>
      <c r="E41" s="27">
        <v>29</v>
      </c>
      <c r="F41" s="27">
        <v>27</v>
      </c>
      <c r="G41" s="27">
        <v>26</v>
      </c>
      <c r="H41" s="27">
        <v>25</v>
      </c>
      <c r="I41" s="27">
        <v>25</v>
      </c>
      <c r="J41" s="27">
        <v>24</v>
      </c>
      <c r="K41" s="27">
        <v>24</v>
      </c>
      <c r="L41" s="27">
        <v>24</v>
      </c>
      <c r="M41" s="27">
        <v>24</v>
      </c>
      <c r="N41" s="27">
        <v>24</v>
      </c>
      <c r="O41" s="27">
        <v>24</v>
      </c>
    </row>
    <row r="42" spans="1:16" x14ac:dyDescent="0.25">
      <c r="A42" s="119"/>
      <c r="B42" s="119" t="s">
        <v>107</v>
      </c>
      <c r="C42" s="119"/>
      <c r="D42" s="27">
        <v>31</v>
      </c>
      <c r="E42" s="27">
        <v>29</v>
      </c>
      <c r="F42" s="27">
        <v>27</v>
      </c>
      <c r="G42" s="27">
        <v>26</v>
      </c>
      <c r="H42" s="27">
        <v>25</v>
      </c>
      <c r="I42" s="27">
        <v>25</v>
      </c>
      <c r="J42" s="27">
        <v>24</v>
      </c>
      <c r="K42" s="27">
        <v>24</v>
      </c>
      <c r="L42" s="27">
        <v>24</v>
      </c>
      <c r="M42" s="27">
        <v>24</v>
      </c>
      <c r="N42" s="27">
        <v>24</v>
      </c>
      <c r="O42" s="27">
        <v>24</v>
      </c>
    </row>
    <row r="43" spans="1:16" x14ac:dyDescent="0.25">
      <c r="A43" s="119"/>
      <c r="B43" s="119" t="s">
        <v>108</v>
      </c>
      <c r="C43" s="119"/>
      <c r="D43" s="27">
        <v>31</v>
      </c>
      <c r="E43" s="27">
        <v>29</v>
      </c>
      <c r="F43" s="27">
        <v>27</v>
      </c>
      <c r="G43" s="27">
        <v>26</v>
      </c>
      <c r="H43" s="27">
        <v>25</v>
      </c>
      <c r="I43" s="27">
        <v>25</v>
      </c>
      <c r="J43" s="27">
        <v>24</v>
      </c>
      <c r="K43" s="27">
        <v>24</v>
      </c>
      <c r="L43" s="27">
        <v>24</v>
      </c>
      <c r="M43" s="27">
        <v>24</v>
      </c>
      <c r="N43" s="27">
        <v>24</v>
      </c>
      <c r="O43" s="27">
        <v>24</v>
      </c>
    </row>
    <row r="44" spans="1:16" x14ac:dyDescent="0.25">
      <c r="A44" s="119"/>
      <c r="B44" s="119" t="s">
        <v>109</v>
      </c>
      <c r="C44" s="119"/>
      <c r="D44" s="27">
        <v>31</v>
      </c>
      <c r="E44" s="27">
        <v>29</v>
      </c>
      <c r="F44" s="27">
        <v>27</v>
      </c>
      <c r="G44" s="27">
        <v>26</v>
      </c>
      <c r="H44" s="27">
        <v>25</v>
      </c>
      <c r="I44" s="27">
        <v>25</v>
      </c>
      <c r="J44" s="27">
        <v>24</v>
      </c>
      <c r="K44" s="27">
        <v>24</v>
      </c>
      <c r="L44" s="27">
        <v>24</v>
      </c>
      <c r="M44" s="27">
        <v>24</v>
      </c>
      <c r="N44" s="27">
        <v>24</v>
      </c>
      <c r="O44" s="27">
        <v>24</v>
      </c>
    </row>
    <row r="45" spans="1:16" x14ac:dyDescent="0.25">
      <c r="A45" s="54"/>
      <c r="B45" s="54"/>
      <c r="C45" s="54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</row>
    <row r="46" spans="1:16" x14ac:dyDescent="0.25">
      <c r="A46" s="54"/>
      <c r="B46" s="54"/>
      <c r="C46" s="54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</row>
    <row r="47" spans="1:16" x14ac:dyDescent="0.25">
      <c r="E47">
        <f>'MESSAGE SSP1 SSP2'!E46*0.03</f>
        <v>21</v>
      </c>
      <c r="F47">
        <f>'MESSAGE SSP1 SSP2'!F46*0.03</f>
        <v>9</v>
      </c>
      <c r="G47">
        <f>'MESSAGE SSP1 SSP2'!G46*0.03</f>
        <v>4.5</v>
      </c>
      <c r="H47">
        <f>'MESSAGE SSP1 SSP2'!H46*0.03</f>
        <v>3</v>
      </c>
      <c r="I47">
        <f>'MESSAGE SSP1 SSP2'!I46*0.03</f>
        <v>2.25</v>
      </c>
      <c r="J47">
        <f>'MESSAGE SSP1 SSP2'!J46*0.03</f>
        <v>1.5</v>
      </c>
      <c r="K47">
        <f>'MESSAGE SSP1 SSP2'!K46*0.03</f>
        <v>1.5</v>
      </c>
      <c r="L47">
        <f>'MESSAGE SSP1 SSP2'!L46*0.03</f>
        <v>1.5</v>
      </c>
      <c r="M47">
        <f>'MESSAGE SSP1 SSP2'!M46*0.03</f>
        <v>1.5</v>
      </c>
      <c r="N47">
        <f>'MESSAGE SSP1 SSP2'!N46*0.03</f>
        <v>1.5</v>
      </c>
      <c r="O47">
        <f>'MESSAGE SSP1 SSP2'!O46*0.03</f>
        <v>1.5</v>
      </c>
      <c r="P47" t="s">
        <v>186</v>
      </c>
    </row>
    <row r="48" spans="1:16" x14ac:dyDescent="0.25">
      <c r="A48" s="40" t="s">
        <v>129</v>
      </c>
      <c r="B48" s="40"/>
      <c r="C48" s="42" t="s">
        <v>126</v>
      </c>
      <c r="D48" s="107"/>
      <c r="E48" s="107">
        <f>E47</f>
        <v>21</v>
      </c>
      <c r="F48" s="107">
        <f t="shared" ref="F48:H48" si="4">F47</f>
        <v>9</v>
      </c>
      <c r="G48" s="107">
        <v>5</v>
      </c>
      <c r="H48" s="107">
        <f t="shared" si="4"/>
        <v>3</v>
      </c>
      <c r="I48" s="107">
        <v>2.5</v>
      </c>
      <c r="J48" s="107">
        <v>2</v>
      </c>
      <c r="K48" s="107">
        <v>2</v>
      </c>
      <c r="L48" s="107">
        <v>2</v>
      </c>
      <c r="M48" s="107">
        <v>2</v>
      </c>
      <c r="N48" s="114">
        <v>2</v>
      </c>
      <c r="O48" s="107">
        <v>2</v>
      </c>
    </row>
    <row r="49" spans="1:15" x14ac:dyDescent="0.25">
      <c r="C49" s="24"/>
      <c r="G49" s="24"/>
    </row>
    <row r="51" spans="1:15" x14ac:dyDescent="0.25">
      <c r="A51" s="119" t="s">
        <v>127</v>
      </c>
      <c r="B51" s="119" t="s">
        <v>99</v>
      </c>
      <c r="C51" s="119"/>
      <c r="D51" s="27"/>
      <c r="E51" s="27"/>
      <c r="F51" s="27"/>
      <c r="G51" s="27"/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</row>
    <row r="52" spans="1:15" x14ac:dyDescent="0.25">
      <c r="A52" s="119"/>
      <c r="B52" s="119" t="s">
        <v>100</v>
      </c>
      <c r="C52" s="119"/>
      <c r="D52" s="27"/>
      <c r="E52" s="27"/>
      <c r="F52" s="27"/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</row>
    <row r="53" spans="1:15" x14ac:dyDescent="0.25">
      <c r="A53" s="119"/>
      <c r="B53" s="119" t="s">
        <v>101</v>
      </c>
      <c r="C53" s="119"/>
      <c r="D53" s="27"/>
      <c r="E53" s="27"/>
      <c r="F53" s="27"/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</row>
    <row r="54" spans="1:15" x14ac:dyDescent="0.25">
      <c r="A54" s="119"/>
      <c r="B54" s="119" t="s">
        <v>102</v>
      </c>
      <c r="C54" s="119"/>
      <c r="D54" s="27"/>
      <c r="E54" s="27"/>
      <c r="F54" s="27"/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</row>
    <row r="55" spans="1:15" x14ac:dyDescent="0.25">
      <c r="A55" s="119"/>
      <c r="B55" s="119" t="s">
        <v>103</v>
      </c>
      <c r="C55" s="119"/>
      <c r="D55" s="27"/>
      <c r="E55" s="27"/>
      <c r="F55" s="27"/>
      <c r="G55" s="27"/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</row>
    <row r="56" spans="1:15" x14ac:dyDescent="0.25">
      <c r="A56" s="119"/>
      <c r="B56" s="119" t="s">
        <v>104</v>
      </c>
      <c r="C56" s="119"/>
      <c r="D56" s="27"/>
      <c r="E56" s="27"/>
      <c r="F56" s="27"/>
      <c r="G56" s="27"/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</row>
    <row r="57" spans="1:15" x14ac:dyDescent="0.25">
      <c r="A57" s="119"/>
      <c r="B57" s="119" t="s">
        <v>105</v>
      </c>
      <c r="C57" s="119"/>
      <c r="D57" s="27"/>
      <c r="E57" s="27"/>
      <c r="F57" s="27"/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</row>
    <row r="58" spans="1:15" x14ac:dyDescent="0.25">
      <c r="A58" s="119"/>
      <c r="B58" s="119" t="s">
        <v>106</v>
      </c>
      <c r="C58" s="119"/>
      <c r="D58" s="27"/>
      <c r="E58" s="27"/>
      <c r="F58" s="27"/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</row>
    <row r="59" spans="1:15" x14ac:dyDescent="0.25">
      <c r="A59" s="119"/>
      <c r="B59" s="119" t="s">
        <v>107</v>
      </c>
      <c r="C59" s="119"/>
      <c r="D59" s="27"/>
      <c r="E59" s="27"/>
      <c r="F59" s="27"/>
      <c r="G59" s="27"/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</row>
    <row r="60" spans="1:15" x14ac:dyDescent="0.25">
      <c r="A60" s="119"/>
      <c r="B60" s="119" t="s">
        <v>108</v>
      </c>
      <c r="C60" s="119"/>
      <c r="D60" s="27"/>
      <c r="E60" s="27"/>
      <c r="F60" s="27"/>
      <c r="G60" s="27"/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</row>
    <row r="61" spans="1:15" x14ac:dyDescent="0.25">
      <c r="A61" s="119"/>
      <c r="B61" s="119" t="s">
        <v>109</v>
      </c>
      <c r="C61" s="119"/>
      <c r="D61" s="27"/>
      <c r="E61" s="27"/>
      <c r="F61" s="27"/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115">
        <v>0</v>
      </c>
      <c r="O61" s="28">
        <v>0</v>
      </c>
    </row>
    <row r="62" spans="1:15" x14ac:dyDescent="0.25">
      <c r="A62" s="25" t="s">
        <v>132</v>
      </c>
      <c r="D62" s="42"/>
      <c r="E62" s="42"/>
      <c r="F62" s="43"/>
      <c r="G62" s="44"/>
      <c r="H62" s="44"/>
      <c r="I62" s="44"/>
      <c r="J62" s="44"/>
      <c r="K62" s="44"/>
      <c r="L62" s="44"/>
      <c r="M62" s="44"/>
      <c r="N62" s="44"/>
      <c r="O62" s="44"/>
    </row>
    <row r="63" spans="1:15" x14ac:dyDescent="0.25">
      <c r="A63" t="s">
        <v>127</v>
      </c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</row>
    <row r="68" spans="1:16" x14ac:dyDescent="0.25">
      <c r="A68" s="119" t="s">
        <v>128</v>
      </c>
      <c r="B68" s="119" t="s">
        <v>99</v>
      </c>
      <c r="C68" s="119"/>
      <c r="D68" s="27"/>
      <c r="E68" s="27">
        <v>15</v>
      </c>
      <c r="F68" s="27">
        <v>12</v>
      </c>
      <c r="G68" s="27">
        <v>11</v>
      </c>
      <c r="H68" s="27">
        <v>10</v>
      </c>
      <c r="I68" s="27">
        <v>9</v>
      </c>
      <c r="J68" s="27">
        <v>9</v>
      </c>
      <c r="K68" s="27">
        <v>8</v>
      </c>
      <c r="L68" s="27">
        <v>8</v>
      </c>
      <c r="M68" s="27">
        <v>8</v>
      </c>
      <c r="N68" s="27">
        <v>8</v>
      </c>
      <c r="O68" s="27">
        <v>8</v>
      </c>
    </row>
    <row r="69" spans="1:16" x14ac:dyDescent="0.25">
      <c r="A69" s="119"/>
      <c r="B69" s="119" t="s">
        <v>100</v>
      </c>
      <c r="C69" s="119"/>
      <c r="D69" s="27"/>
      <c r="E69" s="27">
        <v>15</v>
      </c>
      <c r="F69" s="27">
        <v>12</v>
      </c>
      <c r="G69" s="27">
        <v>11</v>
      </c>
      <c r="H69" s="27">
        <v>10</v>
      </c>
      <c r="I69" s="27">
        <v>9</v>
      </c>
      <c r="J69" s="27">
        <v>9</v>
      </c>
      <c r="K69" s="27">
        <v>8</v>
      </c>
      <c r="L69" s="27">
        <v>8</v>
      </c>
      <c r="M69" s="27">
        <v>8</v>
      </c>
      <c r="N69" s="27">
        <v>8</v>
      </c>
      <c r="O69" s="27">
        <v>8</v>
      </c>
    </row>
    <row r="70" spans="1:16" x14ac:dyDescent="0.25">
      <c r="A70" s="119"/>
      <c r="B70" s="119" t="s">
        <v>101</v>
      </c>
      <c r="C70" s="119"/>
      <c r="D70" s="27"/>
      <c r="E70" s="27">
        <v>15</v>
      </c>
      <c r="F70" s="27">
        <v>12</v>
      </c>
      <c r="G70" s="27">
        <v>11</v>
      </c>
      <c r="H70" s="27">
        <v>10</v>
      </c>
      <c r="I70" s="27">
        <v>9</v>
      </c>
      <c r="J70" s="27">
        <v>9</v>
      </c>
      <c r="K70" s="27">
        <v>8</v>
      </c>
      <c r="L70" s="27">
        <v>8</v>
      </c>
      <c r="M70" s="27">
        <v>8</v>
      </c>
      <c r="N70" s="27">
        <v>8</v>
      </c>
      <c r="O70" s="27">
        <v>8</v>
      </c>
    </row>
    <row r="71" spans="1:16" x14ac:dyDescent="0.25">
      <c r="A71" s="119"/>
      <c r="B71" s="119" t="s">
        <v>102</v>
      </c>
      <c r="C71" s="119"/>
      <c r="D71" s="27"/>
      <c r="E71" s="27">
        <v>15</v>
      </c>
      <c r="F71" s="27">
        <v>12</v>
      </c>
      <c r="G71" s="27">
        <v>11</v>
      </c>
      <c r="H71" s="27">
        <v>10</v>
      </c>
      <c r="I71" s="27">
        <v>9</v>
      </c>
      <c r="J71" s="27">
        <v>9</v>
      </c>
      <c r="K71" s="27">
        <v>8</v>
      </c>
      <c r="L71" s="27">
        <v>8</v>
      </c>
      <c r="M71" s="27">
        <v>8</v>
      </c>
      <c r="N71" s="27">
        <v>8</v>
      </c>
      <c r="O71" s="27">
        <v>8</v>
      </c>
    </row>
    <row r="72" spans="1:16" x14ac:dyDescent="0.25">
      <c r="A72" s="119"/>
      <c r="B72" s="119" t="s">
        <v>103</v>
      </c>
      <c r="C72" s="119"/>
      <c r="D72" s="27"/>
      <c r="E72" s="27">
        <v>15</v>
      </c>
      <c r="F72" s="27">
        <v>12</v>
      </c>
      <c r="G72" s="27">
        <v>11</v>
      </c>
      <c r="H72" s="27">
        <v>10</v>
      </c>
      <c r="I72" s="27">
        <v>9</v>
      </c>
      <c r="J72" s="27">
        <v>9</v>
      </c>
      <c r="K72" s="27">
        <v>8</v>
      </c>
      <c r="L72" s="27">
        <v>8</v>
      </c>
      <c r="M72" s="27">
        <v>8</v>
      </c>
      <c r="N72" s="27">
        <v>8</v>
      </c>
      <c r="O72" s="27">
        <v>8</v>
      </c>
    </row>
    <row r="73" spans="1:16" x14ac:dyDescent="0.25">
      <c r="A73" s="119"/>
      <c r="B73" s="119" t="s">
        <v>104</v>
      </c>
      <c r="C73" s="119"/>
      <c r="D73" s="27"/>
      <c r="E73" s="27">
        <v>15</v>
      </c>
      <c r="F73" s="27">
        <v>12</v>
      </c>
      <c r="G73" s="27">
        <v>11</v>
      </c>
      <c r="H73" s="27">
        <v>10</v>
      </c>
      <c r="I73" s="27">
        <v>9</v>
      </c>
      <c r="J73" s="27">
        <v>9</v>
      </c>
      <c r="K73" s="27">
        <v>8</v>
      </c>
      <c r="L73" s="27">
        <v>8</v>
      </c>
      <c r="M73" s="27">
        <v>8</v>
      </c>
      <c r="N73" s="27">
        <v>8</v>
      </c>
      <c r="O73" s="27">
        <v>8</v>
      </c>
    </row>
    <row r="74" spans="1:16" x14ac:dyDescent="0.25">
      <c r="A74" s="119"/>
      <c r="B74" s="119" t="s">
        <v>105</v>
      </c>
      <c r="C74" s="119"/>
      <c r="D74" s="27"/>
      <c r="E74" s="27">
        <v>20</v>
      </c>
      <c r="F74" s="27">
        <v>15</v>
      </c>
      <c r="G74" s="27">
        <v>12</v>
      </c>
      <c r="H74" s="27">
        <v>11</v>
      </c>
      <c r="I74" s="27">
        <v>10</v>
      </c>
      <c r="J74" s="27">
        <v>9</v>
      </c>
      <c r="K74" s="27">
        <v>9</v>
      </c>
      <c r="L74" s="27">
        <v>8</v>
      </c>
      <c r="M74" s="27">
        <v>8</v>
      </c>
      <c r="N74" s="27">
        <v>8</v>
      </c>
      <c r="O74" s="27">
        <v>8</v>
      </c>
    </row>
    <row r="75" spans="1:16" x14ac:dyDescent="0.25">
      <c r="A75" s="119"/>
      <c r="B75" s="119" t="s">
        <v>106</v>
      </c>
      <c r="C75" s="119"/>
      <c r="D75" s="27"/>
      <c r="E75" s="27">
        <v>15</v>
      </c>
      <c r="F75" s="27">
        <v>12</v>
      </c>
      <c r="G75" s="27">
        <v>11</v>
      </c>
      <c r="H75" s="27">
        <v>10</v>
      </c>
      <c r="I75" s="27">
        <v>9</v>
      </c>
      <c r="J75" s="27">
        <v>9</v>
      </c>
      <c r="K75" s="27">
        <v>8</v>
      </c>
      <c r="L75" s="27">
        <v>8</v>
      </c>
      <c r="M75" s="27">
        <v>8</v>
      </c>
      <c r="N75" s="27">
        <v>8</v>
      </c>
      <c r="O75" s="27">
        <v>8</v>
      </c>
    </row>
    <row r="76" spans="1:16" x14ac:dyDescent="0.25">
      <c r="A76" s="119"/>
      <c r="B76" s="119" t="s">
        <v>107</v>
      </c>
      <c r="C76" s="119"/>
      <c r="D76" s="27"/>
      <c r="E76" s="27">
        <v>15</v>
      </c>
      <c r="F76" s="27">
        <v>12</v>
      </c>
      <c r="G76" s="27">
        <v>11</v>
      </c>
      <c r="H76" s="27">
        <v>10</v>
      </c>
      <c r="I76" s="27">
        <v>9</v>
      </c>
      <c r="J76" s="27">
        <v>9</v>
      </c>
      <c r="K76" s="27">
        <v>8</v>
      </c>
      <c r="L76" s="27">
        <v>8</v>
      </c>
      <c r="M76" s="27">
        <v>8</v>
      </c>
      <c r="N76" s="27">
        <v>8</v>
      </c>
      <c r="O76" s="27">
        <v>8</v>
      </c>
    </row>
    <row r="77" spans="1:16" x14ac:dyDescent="0.25">
      <c r="A77" s="119"/>
      <c r="B77" s="119" t="s">
        <v>108</v>
      </c>
      <c r="C77" s="119"/>
      <c r="D77" s="27"/>
      <c r="E77" s="27">
        <v>15</v>
      </c>
      <c r="F77" s="27">
        <v>12</v>
      </c>
      <c r="G77" s="27">
        <v>11</v>
      </c>
      <c r="H77" s="27">
        <v>10</v>
      </c>
      <c r="I77" s="27">
        <v>9</v>
      </c>
      <c r="J77" s="27">
        <v>9</v>
      </c>
      <c r="K77" s="27">
        <v>8</v>
      </c>
      <c r="L77" s="27">
        <v>8</v>
      </c>
      <c r="M77" s="27">
        <v>8</v>
      </c>
      <c r="N77" s="27">
        <v>8</v>
      </c>
      <c r="O77" s="27">
        <v>8</v>
      </c>
    </row>
    <row r="78" spans="1:16" x14ac:dyDescent="0.25">
      <c r="A78" s="119"/>
      <c r="B78" s="119" t="s">
        <v>109</v>
      </c>
      <c r="C78" s="119"/>
      <c r="D78" s="27"/>
      <c r="E78" s="27">
        <v>15</v>
      </c>
      <c r="F78" s="27">
        <v>12</v>
      </c>
      <c r="G78" s="27">
        <v>11</v>
      </c>
      <c r="H78" s="27">
        <v>10</v>
      </c>
      <c r="I78" s="27">
        <v>9</v>
      </c>
      <c r="J78" s="27">
        <v>9</v>
      </c>
      <c r="K78" s="27">
        <v>8</v>
      </c>
      <c r="L78" s="27">
        <v>8</v>
      </c>
      <c r="M78" s="27">
        <v>8</v>
      </c>
      <c r="N78" s="27">
        <v>8</v>
      </c>
      <c r="O78" s="27">
        <v>8</v>
      </c>
    </row>
    <row r="80" spans="1:16" x14ac:dyDescent="0.25">
      <c r="A80" s="40" t="s">
        <v>128</v>
      </c>
      <c r="B80" s="40"/>
      <c r="C80" s="40"/>
      <c r="D80" s="42" t="s">
        <v>126</v>
      </c>
      <c r="E80" s="43">
        <f>'MESSAGE SSP1 SSP2'!E82*0.03</f>
        <v>11.129999999999999</v>
      </c>
      <c r="F80" s="43">
        <f>'MESSAGE SSP1 SSP2'!F82*0.03</f>
        <v>9.4604999999999979</v>
      </c>
      <c r="G80" s="43">
        <f>'MESSAGE SSP1 SSP2'!G82*0.03</f>
        <v>8.0414249999999985</v>
      </c>
      <c r="H80" s="43">
        <f>'MESSAGE SSP1 SSP2'!H82*0.03</f>
        <v>6.8352112499999986</v>
      </c>
      <c r="I80" s="43">
        <f>'MESSAGE SSP1 SSP2'!I82*0.03</f>
        <v>5.8099295624999989</v>
      </c>
      <c r="J80" s="43">
        <f>'MESSAGE SSP1 SSP2'!J82*0.03</f>
        <v>4.9384401281249986</v>
      </c>
      <c r="K80" s="43">
        <f>'MESSAGE SSP1 SSP2'!K82*0.03</f>
        <v>4.1976741089062486</v>
      </c>
      <c r="L80" s="43">
        <f>'MESSAGE SSP1 SSP2'!L82*0.03</f>
        <v>3.5680229925703113</v>
      </c>
      <c r="M80" s="43">
        <f>'MESSAGE SSP1 SSP2'!M82*0.03</f>
        <v>3.0328195436847647</v>
      </c>
      <c r="N80" s="113">
        <f>'MESSAGE SSP1 SSP2'!N82*0.03</f>
        <v>2.5778966121320495</v>
      </c>
      <c r="O80" s="43">
        <v>3</v>
      </c>
      <c r="P80" s="24" t="s">
        <v>188</v>
      </c>
    </row>
    <row r="81" spans="1:16" x14ac:dyDescent="0.25">
      <c r="E81" s="108">
        <f>'MESSAGE SSP1 SSP2'!E82*0.03</f>
        <v>11.129999999999999</v>
      </c>
      <c r="F81" s="108">
        <f>'MESSAGE SSP1 SSP2'!F82*0.03</f>
        <v>9.4604999999999979</v>
      </c>
      <c r="G81" s="108">
        <f>'MESSAGE SSP1 SSP2'!G82*0.03</f>
        <v>8.0414249999999985</v>
      </c>
      <c r="H81" s="108">
        <f>'MESSAGE SSP1 SSP2'!H82*0.03</f>
        <v>6.8352112499999986</v>
      </c>
      <c r="I81" s="108">
        <f>'MESSAGE SSP1 SSP2'!I82*0.03</f>
        <v>5.8099295624999989</v>
      </c>
      <c r="J81" s="108">
        <f>'MESSAGE SSP1 SSP2'!J82*0.03</f>
        <v>4.9384401281249986</v>
      </c>
      <c r="K81" s="108">
        <f>'MESSAGE SSP1 SSP2'!K82*0.03</f>
        <v>4.1976741089062486</v>
      </c>
      <c r="L81" s="108">
        <f>'MESSAGE SSP1 SSP2'!L82*0.03</f>
        <v>3.5680229925703113</v>
      </c>
      <c r="M81" s="108">
        <f>'MESSAGE SSP1 SSP2'!M82*0.03</f>
        <v>3.0328195436847647</v>
      </c>
      <c r="N81" s="108">
        <f>'MESSAGE SSP1 SSP2'!N82*0.03</f>
        <v>2.5778966121320495</v>
      </c>
      <c r="O81" s="108">
        <f>'MESSAGE SSP1 SSP2'!O82*0.03</f>
        <v>2.1912121203122421</v>
      </c>
      <c r="P81" s="24" t="s">
        <v>187</v>
      </c>
    </row>
    <row r="84" spans="1:16" x14ac:dyDescent="0.25">
      <c r="E84" s="3"/>
    </row>
    <row r="85" spans="1:16" x14ac:dyDescent="0.25">
      <c r="A85" s="119" t="s">
        <v>12</v>
      </c>
      <c r="B85" s="119" t="s">
        <v>99</v>
      </c>
      <c r="C85" s="119"/>
      <c r="D85">
        <v>82</v>
      </c>
      <c r="E85" s="27">
        <v>64</v>
      </c>
      <c r="F85" s="27">
        <v>51</v>
      </c>
      <c r="G85" s="27">
        <v>43</v>
      </c>
      <c r="H85" s="27">
        <v>38</v>
      </c>
      <c r="I85" s="27">
        <v>36</v>
      </c>
      <c r="J85" s="27">
        <v>36</v>
      </c>
      <c r="K85" s="27">
        <v>37</v>
      </c>
      <c r="L85" s="27">
        <v>39</v>
      </c>
      <c r="M85" s="27">
        <v>40</v>
      </c>
      <c r="N85" s="27">
        <v>40</v>
      </c>
      <c r="O85" s="27">
        <v>40</v>
      </c>
    </row>
    <row r="86" spans="1:16" x14ac:dyDescent="0.25">
      <c r="A86" s="119"/>
      <c r="B86" s="119" t="s">
        <v>100</v>
      </c>
      <c r="C86" s="119"/>
      <c r="D86">
        <v>55</v>
      </c>
      <c r="E86" s="27">
        <v>54</v>
      </c>
      <c r="F86" s="27">
        <v>52</v>
      </c>
      <c r="G86" s="27">
        <v>51</v>
      </c>
      <c r="H86" s="27">
        <v>49</v>
      </c>
      <c r="I86" s="27">
        <v>48</v>
      </c>
      <c r="J86" s="27">
        <v>47</v>
      </c>
      <c r="K86" s="27">
        <v>47</v>
      </c>
      <c r="L86" s="27">
        <v>47</v>
      </c>
      <c r="M86" s="27">
        <v>47</v>
      </c>
      <c r="N86" s="27">
        <v>47</v>
      </c>
      <c r="O86" s="27">
        <v>47</v>
      </c>
    </row>
    <row r="87" spans="1:16" x14ac:dyDescent="0.25">
      <c r="A87" s="119"/>
      <c r="B87" s="119" t="s">
        <v>101</v>
      </c>
      <c r="C87" s="119"/>
      <c r="D87">
        <v>89</v>
      </c>
      <c r="E87" s="27">
        <v>73</v>
      </c>
      <c r="F87" s="27">
        <v>62</v>
      </c>
      <c r="G87" s="27">
        <v>54</v>
      </c>
      <c r="H87" s="27">
        <v>50</v>
      </c>
      <c r="I87" s="27">
        <v>48</v>
      </c>
      <c r="J87" s="27">
        <v>47</v>
      </c>
      <c r="K87" s="27">
        <v>47</v>
      </c>
      <c r="L87" s="27">
        <v>48</v>
      </c>
      <c r="M87" s="27">
        <v>48</v>
      </c>
      <c r="N87" s="27">
        <v>48</v>
      </c>
      <c r="O87" s="27">
        <v>48</v>
      </c>
    </row>
    <row r="88" spans="1:16" x14ac:dyDescent="0.25">
      <c r="A88" s="119"/>
      <c r="B88" s="119" t="s">
        <v>102</v>
      </c>
      <c r="C88" s="119"/>
      <c r="D88">
        <v>89</v>
      </c>
      <c r="E88" s="27">
        <v>72</v>
      </c>
      <c r="F88" s="27">
        <v>60</v>
      </c>
      <c r="G88" s="27">
        <v>53</v>
      </c>
      <c r="H88" s="27">
        <v>48</v>
      </c>
      <c r="I88" s="27">
        <v>45</v>
      </c>
      <c r="J88" s="27">
        <v>45</v>
      </c>
      <c r="K88" s="27">
        <v>45</v>
      </c>
      <c r="L88" s="27">
        <v>45</v>
      </c>
      <c r="M88" s="27">
        <v>45</v>
      </c>
      <c r="N88" s="27">
        <v>45</v>
      </c>
      <c r="O88" s="27">
        <v>45</v>
      </c>
    </row>
    <row r="89" spans="1:16" x14ac:dyDescent="0.25">
      <c r="A89" s="119"/>
      <c r="B89" s="119" t="s">
        <v>103</v>
      </c>
      <c r="C89" s="119"/>
      <c r="D89">
        <v>82</v>
      </c>
      <c r="E89" s="27">
        <v>67</v>
      </c>
      <c r="F89" s="27">
        <v>56</v>
      </c>
      <c r="G89" s="27">
        <v>49</v>
      </c>
      <c r="H89" s="27">
        <v>45</v>
      </c>
      <c r="I89" s="27">
        <v>43</v>
      </c>
      <c r="J89" s="27">
        <v>43</v>
      </c>
      <c r="K89" s="27">
        <v>44</v>
      </c>
      <c r="L89" s="27">
        <v>45</v>
      </c>
      <c r="M89" s="27">
        <v>45</v>
      </c>
      <c r="N89" s="27">
        <v>45</v>
      </c>
      <c r="O89" s="27">
        <v>45</v>
      </c>
    </row>
    <row r="90" spans="1:16" x14ac:dyDescent="0.25">
      <c r="A90" s="119"/>
      <c r="B90" s="119" t="s">
        <v>104</v>
      </c>
      <c r="C90" s="119"/>
      <c r="D90">
        <v>88</v>
      </c>
      <c r="E90" s="27">
        <v>70</v>
      </c>
      <c r="F90" s="27">
        <v>57</v>
      </c>
      <c r="G90" s="27">
        <v>49</v>
      </c>
      <c r="H90" s="27">
        <v>44</v>
      </c>
      <c r="I90" s="27">
        <v>42</v>
      </c>
      <c r="J90" s="27">
        <v>42</v>
      </c>
      <c r="K90" s="27">
        <v>42</v>
      </c>
      <c r="L90" s="27">
        <v>43</v>
      </c>
      <c r="M90" s="27">
        <v>44</v>
      </c>
      <c r="N90" s="27">
        <v>44</v>
      </c>
      <c r="O90" s="27">
        <v>44</v>
      </c>
    </row>
    <row r="91" spans="1:16" x14ac:dyDescent="0.25">
      <c r="A91" s="119"/>
      <c r="B91" s="119" t="s">
        <v>105</v>
      </c>
      <c r="C91" s="119"/>
      <c r="D91">
        <v>120</v>
      </c>
      <c r="E91" s="27">
        <v>120</v>
      </c>
      <c r="F91" s="27">
        <v>90</v>
      </c>
      <c r="G91" s="27">
        <v>73</v>
      </c>
      <c r="H91" s="27">
        <v>62</v>
      </c>
      <c r="I91" s="27">
        <v>56</v>
      </c>
      <c r="J91" s="27">
        <v>53</v>
      </c>
      <c r="K91" s="27">
        <v>51</v>
      </c>
      <c r="L91" s="27">
        <v>49</v>
      </c>
      <c r="M91" s="27">
        <v>49</v>
      </c>
      <c r="N91" s="27">
        <v>48</v>
      </c>
      <c r="O91" s="27">
        <v>48</v>
      </c>
    </row>
    <row r="92" spans="1:16" x14ac:dyDescent="0.25">
      <c r="A92" s="119"/>
      <c r="B92" s="119" t="s">
        <v>106</v>
      </c>
      <c r="C92" s="119"/>
      <c r="D92">
        <v>124</v>
      </c>
      <c r="E92" s="27">
        <v>96</v>
      </c>
      <c r="F92" s="27">
        <v>76</v>
      </c>
      <c r="G92" s="27">
        <v>62</v>
      </c>
      <c r="H92" s="27">
        <v>55</v>
      </c>
      <c r="I92" s="27">
        <v>51</v>
      </c>
      <c r="J92" s="27">
        <v>50</v>
      </c>
      <c r="K92" s="27">
        <v>50</v>
      </c>
      <c r="L92" s="27">
        <v>51</v>
      </c>
      <c r="M92" s="27">
        <v>50</v>
      </c>
      <c r="N92" s="27">
        <v>50</v>
      </c>
      <c r="O92" s="27">
        <v>50</v>
      </c>
    </row>
    <row r="93" spans="1:16" x14ac:dyDescent="0.25">
      <c r="A93" s="119"/>
      <c r="B93" s="119" t="s">
        <v>107</v>
      </c>
      <c r="C93" s="119"/>
      <c r="D93">
        <v>63</v>
      </c>
      <c r="E93" s="27">
        <v>56</v>
      </c>
      <c r="F93" s="27">
        <v>51</v>
      </c>
      <c r="G93" s="27">
        <v>47</v>
      </c>
      <c r="H93" s="27">
        <v>45</v>
      </c>
      <c r="I93" s="27">
        <v>44</v>
      </c>
      <c r="J93" s="27">
        <v>44</v>
      </c>
      <c r="K93" s="27">
        <v>44</v>
      </c>
      <c r="L93" s="27">
        <v>45</v>
      </c>
      <c r="M93" s="27">
        <v>46</v>
      </c>
      <c r="N93" s="27">
        <v>46</v>
      </c>
      <c r="O93" s="27">
        <v>46</v>
      </c>
    </row>
    <row r="94" spans="1:16" x14ac:dyDescent="0.25">
      <c r="A94" s="119"/>
      <c r="B94" s="119" t="s">
        <v>108</v>
      </c>
      <c r="C94" s="119"/>
      <c r="D94">
        <v>61</v>
      </c>
      <c r="E94" s="27">
        <v>53</v>
      </c>
      <c r="F94" s="27">
        <v>47</v>
      </c>
      <c r="G94" s="27">
        <v>43</v>
      </c>
      <c r="H94" s="27">
        <v>40</v>
      </c>
      <c r="I94" s="27">
        <v>39</v>
      </c>
      <c r="J94" s="27">
        <v>39</v>
      </c>
      <c r="K94" s="27">
        <v>39</v>
      </c>
      <c r="L94" s="27">
        <v>40</v>
      </c>
      <c r="M94" s="27">
        <v>41</v>
      </c>
      <c r="N94" s="27">
        <v>41</v>
      </c>
      <c r="O94" s="27">
        <v>41</v>
      </c>
    </row>
    <row r="95" spans="1:16" x14ac:dyDescent="0.25">
      <c r="A95" s="119"/>
      <c r="B95" s="119" t="s">
        <v>109</v>
      </c>
      <c r="C95" s="119"/>
      <c r="D95">
        <v>81</v>
      </c>
      <c r="E95" s="27">
        <v>70</v>
      </c>
      <c r="F95" s="27">
        <v>62</v>
      </c>
      <c r="G95" s="27">
        <v>57</v>
      </c>
      <c r="H95" s="27">
        <v>53</v>
      </c>
      <c r="I95" s="27">
        <v>51</v>
      </c>
      <c r="J95" s="27">
        <v>50</v>
      </c>
      <c r="K95" s="27">
        <v>49</v>
      </c>
      <c r="L95" s="27">
        <v>50</v>
      </c>
      <c r="M95" s="27">
        <v>50</v>
      </c>
      <c r="N95" s="27">
        <v>50</v>
      </c>
      <c r="O95" s="27">
        <v>50</v>
      </c>
    </row>
    <row r="96" spans="1:16" x14ac:dyDescent="0.25">
      <c r="E96" s="50">
        <f>SUM(E85:E95)/11</f>
        <v>72.272727272727266</v>
      </c>
      <c r="F96" s="50">
        <f t="shared" ref="F96:O96" si="5">SUM(F85:F95)/11</f>
        <v>60.363636363636367</v>
      </c>
      <c r="G96" s="50">
        <f t="shared" si="5"/>
        <v>52.81818181818182</v>
      </c>
      <c r="H96" s="50">
        <f t="shared" si="5"/>
        <v>48.090909090909093</v>
      </c>
      <c r="I96" s="50">
        <f t="shared" si="5"/>
        <v>45.727272727272727</v>
      </c>
      <c r="J96" s="50">
        <f t="shared" si="5"/>
        <v>45.090909090909093</v>
      </c>
      <c r="K96" s="50">
        <f t="shared" si="5"/>
        <v>45</v>
      </c>
      <c r="L96" s="50">
        <f t="shared" si="5"/>
        <v>45.636363636363633</v>
      </c>
      <c r="M96" s="50">
        <f t="shared" si="5"/>
        <v>45.909090909090907</v>
      </c>
      <c r="N96" s="50">
        <f t="shared" si="5"/>
        <v>45.81818181818182</v>
      </c>
      <c r="O96" s="50">
        <f t="shared" si="5"/>
        <v>45.81818181818182</v>
      </c>
    </row>
    <row r="97" spans="1:16" x14ac:dyDescent="0.25">
      <c r="A97" s="40" t="str">
        <f>A85</f>
        <v>solar_i</v>
      </c>
      <c r="B97" s="40"/>
      <c r="C97" s="40"/>
      <c r="D97" s="42" t="s">
        <v>126</v>
      </c>
      <c r="E97" s="42">
        <v>40</v>
      </c>
      <c r="F97" s="43">
        <v>30</v>
      </c>
      <c r="G97" s="43">
        <v>20</v>
      </c>
      <c r="H97" s="43">
        <v>10</v>
      </c>
      <c r="I97" s="43">
        <v>5</v>
      </c>
      <c r="J97" s="43">
        <v>5</v>
      </c>
      <c r="K97" s="43">
        <v>5</v>
      </c>
      <c r="L97" s="43">
        <v>5</v>
      </c>
      <c r="M97" s="43">
        <v>5</v>
      </c>
      <c r="N97" s="113">
        <v>5</v>
      </c>
      <c r="O97" s="43">
        <v>5</v>
      </c>
      <c r="P97" s="24" t="s">
        <v>189</v>
      </c>
    </row>
    <row r="98" spans="1:16" x14ac:dyDescent="0.25">
      <c r="E98" s="109">
        <f>'MESSAGE SSP1 SSP2'!E99*0.03</f>
        <v>39.9</v>
      </c>
      <c r="F98" s="109">
        <f>'MESSAGE SSP1 SSP2'!F99*0.03</f>
        <v>30</v>
      </c>
      <c r="G98" s="109">
        <f>'MESSAGE SSP1 SSP2'!G99*0.03</f>
        <v>9</v>
      </c>
      <c r="H98" s="109">
        <f>'MESSAGE SSP1 SSP2'!H99*0.03</f>
        <v>4.5</v>
      </c>
      <c r="I98" s="109">
        <f>'MESSAGE SSP1 SSP2'!I99*0.03</f>
        <v>3</v>
      </c>
      <c r="J98" s="109">
        <f>'MESSAGE SSP1 SSP2'!J99*0.03</f>
        <v>3</v>
      </c>
      <c r="K98" s="109">
        <f>'MESSAGE SSP1 SSP2'!K99*0.03</f>
        <v>3</v>
      </c>
      <c r="L98" s="109">
        <f>'MESSAGE SSP1 SSP2'!L99*0.03</f>
        <v>3</v>
      </c>
      <c r="M98" s="109">
        <f>'MESSAGE SSP1 SSP2'!M99*0.03</f>
        <v>3</v>
      </c>
      <c r="N98" s="109">
        <f>'MESSAGE SSP1 SSP2'!N99*0.03</f>
        <v>3</v>
      </c>
      <c r="O98" s="109">
        <f>'MESSAGE SSP1 SSP2'!O99*0.03</f>
        <v>3</v>
      </c>
      <c r="P98" t="s">
        <v>187</v>
      </c>
    </row>
    <row r="101" spans="1:16" x14ac:dyDescent="0.25">
      <c r="E101" s="3"/>
    </row>
    <row r="102" spans="1:16" x14ac:dyDescent="0.25">
      <c r="A102" s="119" t="s">
        <v>155</v>
      </c>
      <c r="B102" s="119" t="s">
        <v>99</v>
      </c>
      <c r="C102" s="119"/>
      <c r="E102" s="27"/>
      <c r="G102" s="27"/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</row>
    <row r="103" spans="1:16" x14ac:dyDescent="0.25">
      <c r="A103" s="119"/>
      <c r="B103" s="119" t="s">
        <v>100</v>
      </c>
      <c r="C103" s="119"/>
      <c r="E103" s="27"/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</row>
    <row r="104" spans="1:16" x14ac:dyDescent="0.25">
      <c r="A104" s="119"/>
      <c r="B104" s="119" t="s">
        <v>101</v>
      </c>
      <c r="C104" s="119"/>
      <c r="E104" s="27"/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</row>
    <row r="105" spans="1:16" x14ac:dyDescent="0.25">
      <c r="A105" s="119"/>
      <c r="B105" s="119" t="s">
        <v>102</v>
      </c>
      <c r="C105" s="119"/>
      <c r="E105" s="27"/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</row>
    <row r="106" spans="1:16" x14ac:dyDescent="0.25">
      <c r="A106" s="119"/>
      <c r="B106" s="119" t="s">
        <v>103</v>
      </c>
      <c r="C106" s="119"/>
      <c r="E106" s="27"/>
      <c r="G106" s="27"/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</row>
    <row r="107" spans="1:16" x14ac:dyDescent="0.25">
      <c r="A107" s="119"/>
      <c r="B107" s="119" t="s">
        <v>104</v>
      </c>
      <c r="C107" s="119"/>
      <c r="E107" s="27"/>
      <c r="G107" s="27"/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</row>
    <row r="108" spans="1:16" x14ac:dyDescent="0.25">
      <c r="A108" s="119"/>
      <c r="B108" s="119" t="s">
        <v>105</v>
      </c>
      <c r="C108" s="119"/>
      <c r="E108" s="27"/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</row>
    <row r="109" spans="1:16" x14ac:dyDescent="0.25">
      <c r="A109" s="119"/>
      <c r="B109" s="119" t="s">
        <v>106</v>
      </c>
      <c r="C109" s="119"/>
      <c r="E109" s="27"/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</row>
    <row r="110" spans="1:16" x14ac:dyDescent="0.25">
      <c r="A110" s="119"/>
      <c r="B110" s="119" t="s">
        <v>107</v>
      </c>
      <c r="C110" s="119"/>
      <c r="E110" s="27"/>
      <c r="G110" s="27"/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</row>
    <row r="111" spans="1:16" x14ac:dyDescent="0.25">
      <c r="A111" s="119"/>
      <c r="B111" s="119" t="s">
        <v>108</v>
      </c>
      <c r="C111" s="119"/>
      <c r="E111" s="27"/>
      <c r="G111" s="27"/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</row>
    <row r="112" spans="1:16" x14ac:dyDescent="0.25">
      <c r="A112" s="119"/>
      <c r="B112" s="119" t="s">
        <v>109</v>
      </c>
      <c r="C112" s="119"/>
      <c r="E112" s="27"/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</row>
    <row r="113" spans="1:16" x14ac:dyDescent="0.25">
      <c r="E113" s="50">
        <f>SUM(E102:E112)/11</f>
        <v>0</v>
      </c>
      <c r="F113" s="50">
        <f t="shared" ref="F113:N113" si="6">SUM(G102:G112)/11</f>
        <v>0</v>
      </c>
      <c r="G113" s="50">
        <f t="shared" si="6"/>
        <v>0</v>
      </c>
      <c r="H113" s="50">
        <f t="shared" si="6"/>
        <v>0</v>
      </c>
      <c r="I113" s="50">
        <f t="shared" si="6"/>
        <v>0</v>
      </c>
      <c r="J113" s="50">
        <f t="shared" si="6"/>
        <v>0</v>
      </c>
      <c r="K113" s="50">
        <f t="shared" si="6"/>
        <v>0</v>
      </c>
      <c r="L113" s="50">
        <f t="shared" si="6"/>
        <v>0</v>
      </c>
      <c r="M113" s="50">
        <f t="shared" si="6"/>
        <v>0</v>
      </c>
      <c r="N113" s="50">
        <f t="shared" si="6"/>
        <v>0</v>
      </c>
      <c r="O113" s="50" t="e">
        <f>SUM(#REF!)/11</f>
        <v>#REF!</v>
      </c>
    </row>
    <row r="114" spans="1:16" x14ac:dyDescent="0.25">
      <c r="A114" s="40" t="str">
        <f>A102</f>
        <v>h2_fc_I</v>
      </c>
      <c r="B114" s="40"/>
      <c r="C114" s="40"/>
      <c r="D114" s="42" t="s">
        <v>126</v>
      </c>
      <c r="E114" s="42">
        <f>E115</f>
        <v>60</v>
      </c>
      <c r="F114" s="43">
        <v>40</v>
      </c>
      <c r="G114" s="43">
        <v>20</v>
      </c>
      <c r="H114" s="43">
        <v>15</v>
      </c>
      <c r="I114" s="43">
        <v>10</v>
      </c>
      <c r="J114" s="43">
        <v>10</v>
      </c>
      <c r="K114" s="43">
        <v>10</v>
      </c>
      <c r="L114" s="43">
        <v>10</v>
      </c>
      <c r="M114" s="43">
        <v>10</v>
      </c>
      <c r="N114" s="113">
        <v>10</v>
      </c>
      <c r="O114" s="43">
        <v>10</v>
      </c>
      <c r="P114" s="24" t="s">
        <v>190</v>
      </c>
    </row>
    <row r="115" spans="1:16" x14ac:dyDescent="0.25">
      <c r="E115">
        <f>'MESSAGE SSP1 SSP2'!E116*0.03</f>
        <v>60</v>
      </c>
      <c r="F115">
        <f>'MESSAGE SSP1 SSP2'!F116*0.03</f>
        <v>22.5</v>
      </c>
      <c r="G115">
        <f>'MESSAGE SSP1 SSP2'!G116*0.03</f>
        <v>16.5</v>
      </c>
      <c r="H115">
        <f>'MESSAGE SSP1 SSP2'!H116*0.03</f>
        <v>12</v>
      </c>
      <c r="I115">
        <f>'MESSAGE SSP1 SSP2'!I116*0.03</f>
        <v>9</v>
      </c>
      <c r="J115">
        <f>'MESSAGE SSP1 SSP2'!J116*0.03</f>
        <v>6</v>
      </c>
      <c r="K115">
        <f>'MESSAGE SSP1 SSP2'!K116*0.03</f>
        <v>4.5</v>
      </c>
      <c r="L115">
        <f>'MESSAGE SSP1 SSP2'!L116*0.03</f>
        <v>3.9</v>
      </c>
      <c r="M115">
        <f>'MESSAGE SSP1 SSP2'!M116*0.03</f>
        <v>3</v>
      </c>
      <c r="N115">
        <f>'MESSAGE SSP1 SSP2'!N116*0.03</f>
        <v>2.1</v>
      </c>
      <c r="O115">
        <f>'MESSAGE SSP1 SSP2'!O116*0.03</f>
        <v>1.2</v>
      </c>
      <c r="P115" t="s">
        <v>187</v>
      </c>
    </row>
    <row r="118" spans="1:16" x14ac:dyDescent="0.25">
      <c r="E118" s="3"/>
    </row>
    <row r="119" spans="1:16" x14ac:dyDescent="0.25">
      <c r="A119" s="119" t="s">
        <v>156</v>
      </c>
      <c r="B119" s="119" t="s">
        <v>99</v>
      </c>
      <c r="C119" s="119"/>
      <c r="E119" s="27"/>
      <c r="G119" s="27"/>
      <c r="H119" s="28">
        <v>0</v>
      </c>
      <c r="I119" s="28">
        <v>0</v>
      </c>
      <c r="J119" s="28">
        <v>0</v>
      </c>
      <c r="K119" s="28">
        <v>0</v>
      </c>
      <c r="L119" s="28">
        <v>0</v>
      </c>
      <c r="M119" s="28">
        <v>0</v>
      </c>
      <c r="N119" s="28">
        <v>0</v>
      </c>
      <c r="O119" s="28">
        <v>0</v>
      </c>
    </row>
    <row r="120" spans="1:16" x14ac:dyDescent="0.25">
      <c r="A120" s="119"/>
      <c r="B120" s="119" t="s">
        <v>100</v>
      </c>
      <c r="C120" s="119"/>
      <c r="E120" s="27"/>
      <c r="G120" s="28">
        <v>0</v>
      </c>
      <c r="H120" s="28">
        <v>0</v>
      </c>
      <c r="I120" s="28">
        <v>0</v>
      </c>
      <c r="J120" s="28">
        <v>0</v>
      </c>
      <c r="K120" s="28">
        <v>0</v>
      </c>
      <c r="L120" s="28">
        <v>0</v>
      </c>
      <c r="M120" s="28">
        <v>0</v>
      </c>
      <c r="N120" s="28">
        <v>0</v>
      </c>
      <c r="O120" s="28">
        <v>0</v>
      </c>
    </row>
    <row r="121" spans="1:16" x14ac:dyDescent="0.25">
      <c r="A121" s="119"/>
      <c r="B121" s="119" t="s">
        <v>101</v>
      </c>
      <c r="C121" s="119"/>
      <c r="E121" s="27"/>
      <c r="G121" s="28">
        <v>0</v>
      </c>
      <c r="H121" s="28">
        <v>0</v>
      </c>
      <c r="I121" s="28">
        <v>0</v>
      </c>
      <c r="J121" s="28">
        <v>0</v>
      </c>
      <c r="K121" s="28">
        <v>0</v>
      </c>
      <c r="L121" s="28">
        <v>0</v>
      </c>
      <c r="M121" s="28">
        <v>0</v>
      </c>
      <c r="N121" s="28">
        <v>0</v>
      </c>
      <c r="O121" s="28">
        <v>0</v>
      </c>
    </row>
    <row r="122" spans="1:16" x14ac:dyDescent="0.25">
      <c r="A122" s="119"/>
      <c r="B122" s="119" t="s">
        <v>102</v>
      </c>
      <c r="C122" s="119"/>
      <c r="E122" s="27"/>
      <c r="G122" s="28">
        <v>0</v>
      </c>
      <c r="H122" s="28">
        <v>0</v>
      </c>
      <c r="I122" s="28">
        <v>0</v>
      </c>
      <c r="J122" s="28">
        <v>0</v>
      </c>
      <c r="K122" s="28">
        <v>0</v>
      </c>
      <c r="L122" s="28">
        <v>0</v>
      </c>
      <c r="M122" s="28">
        <v>0</v>
      </c>
      <c r="N122" s="28">
        <v>0</v>
      </c>
      <c r="O122" s="28">
        <v>0</v>
      </c>
    </row>
    <row r="123" spans="1:16" x14ac:dyDescent="0.25">
      <c r="A123" s="119"/>
      <c r="B123" s="119" t="s">
        <v>103</v>
      </c>
      <c r="C123" s="119"/>
      <c r="E123" s="27"/>
      <c r="G123" s="27"/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28">
        <v>0</v>
      </c>
      <c r="O123" s="28">
        <v>0</v>
      </c>
    </row>
    <row r="124" spans="1:16" x14ac:dyDescent="0.25">
      <c r="A124" s="119"/>
      <c r="B124" s="119" t="s">
        <v>104</v>
      </c>
      <c r="C124" s="119"/>
      <c r="E124" s="27"/>
      <c r="G124" s="27"/>
      <c r="H124" s="28">
        <v>0</v>
      </c>
      <c r="I124" s="28">
        <v>0</v>
      </c>
      <c r="J124" s="28">
        <v>0</v>
      </c>
      <c r="K124" s="28">
        <v>0</v>
      </c>
      <c r="L124" s="28">
        <v>0</v>
      </c>
      <c r="M124" s="28">
        <v>0</v>
      </c>
      <c r="N124" s="28">
        <v>0</v>
      </c>
      <c r="O124" s="28">
        <v>0</v>
      </c>
    </row>
    <row r="125" spans="1:16" x14ac:dyDescent="0.25">
      <c r="A125" s="119"/>
      <c r="B125" s="119" t="s">
        <v>105</v>
      </c>
      <c r="C125" s="119"/>
      <c r="E125" s="27"/>
      <c r="G125" s="28">
        <v>0</v>
      </c>
      <c r="H125" s="28">
        <v>0</v>
      </c>
      <c r="I125" s="28">
        <v>0</v>
      </c>
      <c r="J125" s="28">
        <v>0</v>
      </c>
      <c r="K125" s="28">
        <v>0</v>
      </c>
      <c r="L125" s="28">
        <v>0</v>
      </c>
      <c r="M125" s="28">
        <v>0</v>
      </c>
      <c r="N125" s="28">
        <v>0</v>
      </c>
      <c r="O125" s="28">
        <v>0</v>
      </c>
    </row>
    <row r="126" spans="1:16" x14ac:dyDescent="0.25">
      <c r="A126" s="119"/>
      <c r="B126" s="119" t="s">
        <v>106</v>
      </c>
      <c r="C126" s="119"/>
      <c r="E126" s="27"/>
      <c r="G126" s="28">
        <v>0</v>
      </c>
      <c r="H126" s="28">
        <v>0</v>
      </c>
      <c r="I126" s="28">
        <v>0</v>
      </c>
      <c r="J126" s="28">
        <v>0</v>
      </c>
      <c r="K126" s="28">
        <v>0</v>
      </c>
      <c r="L126" s="28">
        <v>0</v>
      </c>
      <c r="M126" s="28">
        <v>0</v>
      </c>
      <c r="N126" s="28">
        <v>0</v>
      </c>
      <c r="O126" s="28">
        <v>0</v>
      </c>
    </row>
    <row r="127" spans="1:16" x14ac:dyDescent="0.25">
      <c r="A127" s="119"/>
      <c r="B127" s="119" t="s">
        <v>107</v>
      </c>
      <c r="C127" s="119"/>
      <c r="E127" s="27"/>
      <c r="G127" s="27"/>
      <c r="H127" s="28">
        <v>0</v>
      </c>
      <c r="I127" s="28">
        <v>0</v>
      </c>
      <c r="J127" s="28">
        <v>0</v>
      </c>
      <c r="K127" s="28">
        <v>0</v>
      </c>
      <c r="L127" s="28">
        <v>0</v>
      </c>
      <c r="M127" s="28">
        <v>0</v>
      </c>
      <c r="N127" s="28">
        <v>0</v>
      </c>
      <c r="O127" s="28">
        <v>0</v>
      </c>
    </row>
    <row r="128" spans="1:16" x14ac:dyDescent="0.25">
      <c r="A128" s="119"/>
      <c r="B128" s="119" t="s">
        <v>108</v>
      </c>
      <c r="C128" s="119"/>
      <c r="E128" s="27"/>
      <c r="G128" s="27"/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28">
        <v>0</v>
      </c>
      <c r="O128" s="28">
        <v>0</v>
      </c>
    </row>
    <row r="129" spans="1:16" x14ac:dyDescent="0.25">
      <c r="A129" s="119"/>
      <c r="B129" s="119" t="s">
        <v>109</v>
      </c>
      <c r="C129" s="119"/>
      <c r="E129" s="27"/>
      <c r="G129" s="28">
        <v>0</v>
      </c>
      <c r="H129" s="28">
        <v>0</v>
      </c>
      <c r="I129" s="28">
        <v>0</v>
      </c>
      <c r="J129" s="28">
        <v>0</v>
      </c>
      <c r="K129" s="28">
        <v>0</v>
      </c>
      <c r="L129" s="28">
        <v>0</v>
      </c>
      <c r="M129" s="28">
        <v>0</v>
      </c>
      <c r="N129" s="28">
        <v>0</v>
      </c>
      <c r="O129" s="28">
        <v>0</v>
      </c>
    </row>
    <row r="130" spans="1:16" x14ac:dyDescent="0.25">
      <c r="E130" s="50">
        <f>SUM(E119:E129)/11</f>
        <v>0</v>
      </c>
      <c r="F130" s="50">
        <f t="shared" ref="F130:N130" si="7">SUM(G119:G129)/11</f>
        <v>0</v>
      </c>
      <c r="G130" s="50">
        <f t="shared" si="7"/>
        <v>0</v>
      </c>
      <c r="H130" s="50">
        <f t="shared" si="7"/>
        <v>0</v>
      </c>
      <c r="I130" s="50">
        <f t="shared" si="7"/>
        <v>0</v>
      </c>
      <c r="J130" s="50">
        <f t="shared" si="7"/>
        <v>0</v>
      </c>
      <c r="K130" s="50">
        <f t="shared" si="7"/>
        <v>0</v>
      </c>
      <c r="L130" s="50">
        <f t="shared" si="7"/>
        <v>0</v>
      </c>
      <c r="M130" s="50">
        <f t="shared" si="7"/>
        <v>0</v>
      </c>
      <c r="N130" s="50">
        <f t="shared" si="7"/>
        <v>0</v>
      </c>
      <c r="O130" s="50" t="e">
        <f>SUM(#REF!)/11</f>
        <v>#REF!</v>
      </c>
    </row>
    <row r="131" spans="1:16" x14ac:dyDescent="0.25">
      <c r="A131" s="40" t="str">
        <f>A119</f>
        <v>h2_fc_RC</v>
      </c>
      <c r="B131" s="40"/>
      <c r="C131" s="40"/>
      <c r="D131" s="42" t="s">
        <v>126</v>
      </c>
      <c r="E131" s="42">
        <f>E132</f>
        <v>60</v>
      </c>
      <c r="F131" s="43">
        <v>20</v>
      </c>
      <c r="G131" s="43">
        <v>10</v>
      </c>
      <c r="H131" s="43">
        <v>5</v>
      </c>
      <c r="I131" s="43">
        <v>5</v>
      </c>
      <c r="J131" s="43">
        <v>5</v>
      </c>
      <c r="K131" s="43">
        <v>5</v>
      </c>
      <c r="L131" s="43">
        <v>5</v>
      </c>
      <c r="M131" s="43">
        <v>5</v>
      </c>
      <c r="N131" s="113">
        <v>5</v>
      </c>
      <c r="O131" s="43">
        <v>5</v>
      </c>
      <c r="P131" t="s">
        <v>191</v>
      </c>
    </row>
    <row r="132" spans="1:16" x14ac:dyDescent="0.25">
      <c r="E132">
        <f>'MESSAGE SSP1 SSP2'!E133*0.03</f>
        <v>60</v>
      </c>
      <c r="F132">
        <f>'MESSAGE SSP1 SSP2'!F133*0.03</f>
        <v>15</v>
      </c>
      <c r="G132">
        <f>'MESSAGE SSP1 SSP2'!G133*0.03</f>
        <v>9</v>
      </c>
      <c r="H132">
        <f>'MESSAGE SSP1 SSP2'!H133*0.03</f>
        <v>4.5</v>
      </c>
      <c r="I132">
        <f>'MESSAGE SSP1 SSP2'!I133*0.03</f>
        <v>3</v>
      </c>
      <c r="J132">
        <f>'MESSAGE SSP1 SSP2'!J133*0.03</f>
        <v>1.5</v>
      </c>
      <c r="K132">
        <f>'MESSAGE SSP1 SSP2'!K133*0.03</f>
        <v>1.5</v>
      </c>
      <c r="L132">
        <f>'MESSAGE SSP1 SSP2'!L133*0.03</f>
        <v>1.5</v>
      </c>
      <c r="M132">
        <f>'MESSAGE SSP1 SSP2'!M133*0.03</f>
        <v>1.5</v>
      </c>
      <c r="N132">
        <f>'MESSAGE SSP1 SSP2'!N133*0.03</f>
        <v>1.5</v>
      </c>
      <c r="O132">
        <f>'MESSAGE SSP1 SSP2'!O133*0.03</f>
        <v>1.5</v>
      </c>
      <c r="P132" t="s">
        <v>187</v>
      </c>
    </row>
  </sheetData>
  <mergeCells count="84">
    <mergeCell ref="B128:C128"/>
    <mergeCell ref="B129:C129"/>
    <mergeCell ref="A119:A129"/>
    <mergeCell ref="B119:C119"/>
    <mergeCell ref="B120:C120"/>
    <mergeCell ref="B121:C121"/>
    <mergeCell ref="B122:C122"/>
    <mergeCell ref="B123:C123"/>
    <mergeCell ref="B124:C124"/>
    <mergeCell ref="B125:C125"/>
    <mergeCell ref="B126:C126"/>
    <mergeCell ref="B127:C127"/>
    <mergeCell ref="B92:C92"/>
    <mergeCell ref="B93:C93"/>
    <mergeCell ref="B94:C94"/>
    <mergeCell ref="B95:C95"/>
    <mergeCell ref="B107:C107"/>
    <mergeCell ref="A102:A112"/>
    <mergeCell ref="B102:C102"/>
    <mergeCell ref="B103:C103"/>
    <mergeCell ref="B104:C104"/>
    <mergeCell ref="B105:C105"/>
    <mergeCell ref="B106:C106"/>
    <mergeCell ref="B112:C112"/>
    <mergeCell ref="B108:C108"/>
    <mergeCell ref="B109:C109"/>
    <mergeCell ref="B110:C110"/>
    <mergeCell ref="B111:C111"/>
    <mergeCell ref="B77:C77"/>
    <mergeCell ref="B78:C78"/>
    <mergeCell ref="A85:A95"/>
    <mergeCell ref="B85:C85"/>
    <mergeCell ref="B86:C86"/>
    <mergeCell ref="B87:C87"/>
    <mergeCell ref="B88:C88"/>
    <mergeCell ref="B89:C89"/>
    <mergeCell ref="B90:C90"/>
    <mergeCell ref="B91:C91"/>
    <mergeCell ref="A68:A78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6:C56"/>
    <mergeCell ref="B57:C57"/>
    <mergeCell ref="B58:C58"/>
    <mergeCell ref="B59:C59"/>
    <mergeCell ref="B60:C60"/>
    <mergeCell ref="B61:C61"/>
    <mergeCell ref="B42:C42"/>
    <mergeCell ref="B43:C43"/>
    <mergeCell ref="B44:C44"/>
    <mergeCell ref="A51:A61"/>
    <mergeCell ref="B51:C51"/>
    <mergeCell ref="B52:C52"/>
    <mergeCell ref="B53:C53"/>
    <mergeCell ref="B54:C54"/>
    <mergeCell ref="B55:C55"/>
    <mergeCell ref="B12:C12"/>
    <mergeCell ref="A34:A44"/>
    <mergeCell ref="B34:C34"/>
    <mergeCell ref="B35:C35"/>
    <mergeCell ref="B36:C36"/>
    <mergeCell ref="B37:C37"/>
    <mergeCell ref="B38:C38"/>
    <mergeCell ref="B39:C39"/>
    <mergeCell ref="B40:C40"/>
    <mergeCell ref="A2:A12"/>
    <mergeCell ref="B2:C2"/>
    <mergeCell ref="B3:C3"/>
    <mergeCell ref="B4:C4"/>
    <mergeCell ref="B5:C5"/>
    <mergeCell ref="B6:C6"/>
    <mergeCell ref="B41:C41"/>
    <mergeCell ref="B7:C7"/>
    <mergeCell ref="B8:C8"/>
    <mergeCell ref="B9:C9"/>
    <mergeCell ref="B10:C10"/>
    <mergeCell ref="B11:C1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O78"/>
  <sheetViews>
    <sheetView workbookViewId="0">
      <selection activeCell="I8" sqref="I8"/>
    </sheetView>
  </sheetViews>
  <sheetFormatPr defaultRowHeight="15" x14ac:dyDescent="0.25"/>
  <sheetData>
    <row r="1" spans="1:15" x14ac:dyDescent="0.25">
      <c r="D1">
        <v>2005</v>
      </c>
      <c r="E1">
        <v>2010</v>
      </c>
      <c r="F1">
        <f>E1+10</f>
        <v>2020</v>
      </c>
      <c r="G1">
        <f>F1+10</f>
        <v>2030</v>
      </c>
      <c r="H1">
        <f>G1+10</f>
        <v>2040</v>
      </c>
      <c r="I1">
        <f>H1+10</f>
        <v>2050</v>
      </c>
      <c r="J1">
        <f>I1+10</f>
        <v>2060</v>
      </c>
      <c r="K1">
        <f t="shared" ref="K1:O1" si="0">J1+10</f>
        <v>2070</v>
      </c>
      <c r="L1">
        <f t="shared" si="0"/>
        <v>2080</v>
      </c>
      <c r="M1">
        <f t="shared" si="0"/>
        <v>2090</v>
      </c>
      <c r="N1">
        <f t="shared" si="0"/>
        <v>2100</v>
      </c>
      <c r="O1">
        <f t="shared" si="0"/>
        <v>2110</v>
      </c>
    </row>
    <row r="2" spans="1:15" x14ac:dyDescent="0.25">
      <c r="A2" s="120" t="s">
        <v>98</v>
      </c>
      <c r="B2" s="120" t="s">
        <v>99</v>
      </c>
      <c r="C2" s="120"/>
      <c r="D2" s="112">
        <f>IF(FixedOM_SSP2!D$31=0,1,FixedOM_SSP2!D$31/AVERAGE(FixedOM_SSP2!D$2:D$12))*FixedOM_SSP2!D2</f>
        <v>16</v>
      </c>
      <c r="E2" s="112">
        <f>IF(FixedOM_SSP2!E$31=0,1,FixedOM_SSP2!E$31/AVERAGE(FixedOM_SSP2!E$2:E$12))*FixedOM_SSP2!E2</f>
        <v>48.360839160839156</v>
      </c>
      <c r="F2" s="112">
        <f>IF(FixedOM_SSP2!F$31=0,1,FixedOM_SSP2!F$31/AVERAGE(FixedOM_SSP2!F$2:F$12))*FixedOM_SSP2!F2</f>
        <v>29.391081081081076</v>
      </c>
      <c r="G2" s="112">
        <f>IF(FixedOM_SSP2!G$31=0,1,FixedOM_SSP2!G$31/AVERAGE(FixedOM_SSP2!G$2:G$12))*FixedOM_SSP2!G2</f>
        <v>12.554347826086957</v>
      </c>
      <c r="H2" s="112">
        <f>IF(FixedOM_SSP2!H$31=0,1,FixedOM_SSP2!H$31/AVERAGE(FixedOM_SSP2!H$2:H$12))*FixedOM_SSP2!H2</f>
        <v>3.759493670886076</v>
      </c>
      <c r="I2" s="112">
        <f>IF(FixedOM_SSP2!I$31=0,1,FixedOM_SSP2!I$31/AVERAGE(FixedOM_SSP2!I$2:I$12))*FixedOM_SSP2!I2</f>
        <v>3.1679999999999993</v>
      </c>
      <c r="J2" s="112">
        <f>IF(FixedOM_SSP2!J$31=0,1,FixedOM_SSP2!J$31/AVERAGE(FixedOM_SSP2!J$2:J$12))*FixedOM_SSP2!J2</f>
        <v>2.7887323943661975</v>
      </c>
      <c r="K2" s="112">
        <f>IF(FixedOM_SSP2!K$31=0,1,FixedOM_SSP2!K$31/AVERAGE(FixedOM_SSP2!K$2:K$12))*FixedOM_SSP2!K2</f>
        <v>2.3374999999999995</v>
      </c>
      <c r="L2" s="112">
        <f>IF(FixedOM_SSP2!L$31=0,1,FixedOM_SSP2!L$31/AVERAGE(FixedOM_SSP2!L$2:L$12))*FixedOM_SSP2!L2</f>
        <v>1.9249999999999998</v>
      </c>
      <c r="M2" s="112">
        <f>IF(FixedOM_SSP2!M$31=0,1,FixedOM_SSP2!M$31/AVERAGE(FixedOM_SSP2!M$2:M$12))*FixedOM_SSP2!M2</f>
        <v>1.6253731343283582</v>
      </c>
      <c r="N2" s="112">
        <f>IF(FixedOM_SSP2!N$31=0,1,FixedOM_SSP2!N$31/AVERAGE(FixedOM_SSP2!N$2:N$12))*FixedOM_SSP2!N2</f>
        <v>1.4776119402985075</v>
      </c>
      <c r="O2" s="112">
        <f>IF(FixedOM_SSP2!O$31=0,1,FixedOM_SSP2!O$31/AVERAGE(FixedOM_SSP2!O$2:O$12))*FixedOM_SSP2!O2</f>
        <v>1.4776119402985075</v>
      </c>
    </row>
    <row r="3" spans="1:15" x14ac:dyDescent="0.25">
      <c r="A3" s="120"/>
      <c r="B3" s="120" t="s">
        <v>100</v>
      </c>
      <c r="C3" s="120"/>
      <c r="D3" s="112">
        <f>IF(FixedOM_SSP2!D$31=0,1,FixedOM_SSP2!D$31/AVERAGE(FixedOM_SSP2!D$2:D$12))*FixedOM_SSP2!D3</f>
        <v>12</v>
      </c>
      <c r="E3" s="112">
        <f>IF(FixedOM_SSP2!E$31=0,1,FixedOM_SSP2!E$31/AVERAGE(FixedOM_SSP2!E$2:E$12))*FixedOM_SSP2!E3</f>
        <v>40.300699300699293</v>
      </c>
      <c r="F3" s="112">
        <f>IF(FixedOM_SSP2!F$31=0,1,FixedOM_SSP2!F$31/AVERAGE(FixedOM_SSP2!F$2:F$12))*FixedOM_SSP2!F3</f>
        <v>29.391081081081076</v>
      </c>
      <c r="G3" s="112">
        <f>IF(FixedOM_SSP2!G$31=0,1,FixedOM_SSP2!G$31/AVERAGE(FixedOM_SSP2!G$2:G$12))*FixedOM_SSP2!G3</f>
        <v>14.347826086956522</v>
      </c>
      <c r="H3" s="112">
        <f>IF(FixedOM_SSP2!H$31=0,1,FixedOM_SSP2!H$31/AVERAGE(FixedOM_SSP2!H$2:H$12))*FixedOM_SSP2!H3</f>
        <v>4.3860759493670889</v>
      </c>
      <c r="I3" s="112">
        <f>IF(FixedOM_SSP2!I$31=0,1,FixedOM_SSP2!I$31/AVERAGE(FixedOM_SSP2!I$2:I$12))*FixedOM_SSP2!I3</f>
        <v>3.6959999999999993</v>
      </c>
      <c r="J3" s="112">
        <f>IF(FixedOM_SSP2!J$31=0,1,FixedOM_SSP2!J$31/AVERAGE(FixedOM_SSP2!J$2:J$12))*FixedOM_SSP2!J3</f>
        <v>3.2535211267605639</v>
      </c>
      <c r="K3" s="112">
        <f>IF(FixedOM_SSP2!K$31=0,1,FixedOM_SSP2!K$31/AVERAGE(FixedOM_SSP2!K$2:K$12))*FixedOM_SSP2!K3</f>
        <v>2.7270833333333329</v>
      </c>
      <c r="L3" s="112">
        <f>IF(FixedOM_SSP2!L$31=0,1,FixedOM_SSP2!L$31/AVERAGE(FixedOM_SSP2!L$2:L$12))*FixedOM_SSP2!L3</f>
        <v>2.2458333333333331</v>
      </c>
      <c r="M3" s="112">
        <f>IF(FixedOM_SSP2!M$31=0,1,FixedOM_SSP2!M$31/AVERAGE(FixedOM_SSP2!M$2:M$12))*FixedOM_SSP2!M3</f>
        <v>1.6253731343283582</v>
      </c>
      <c r="N3" s="112">
        <f>IF(FixedOM_SSP2!N$31=0,1,FixedOM_SSP2!N$31/AVERAGE(FixedOM_SSP2!N$2:N$12))*FixedOM_SSP2!N3</f>
        <v>1.4776119402985075</v>
      </c>
      <c r="O3" s="112">
        <f>IF(FixedOM_SSP2!O$31=0,1,FixedOM_SSP2!O$31/AVERAGE(FixedOM_SSP2!O$2:O$12))*FixedOM_SSP2!O3</f>
        <v>1.4776119402985075</v>
      </c>
    </row>
    <row r="4" spans="1:15" x14ac:dyDescent="0.25">
      <c r="A4" s="120"/>
      <c r="B4" s="120" t="s">
        <v>101</v>
      </c>
      <c r="C4" s="120"/>
      <c r="D4" s="112">
        <f>IF(FixedOM_SSP2!D$31=0,1,FixedOM_SSP2!D$31/AVERAGE(FixedOM_SSP2!D$2:D$12))*FixedOM_SSP2!D4</f>
        <v>20</v>
      </c>
      <c r="E4" s="112">
        <f>IF(FixedOM_SSP2!E$31=0,1,FixedOM_SSP2!E$31/AVERAGE(FixedOM_SSP2!E$2:E$12))*FixedOM_SSP2!E4</f>
        <v>60.451048951048946</v>
      </c>
      <c r="F4" s="112">
        <f>IF(FixedOM_SSP2!F$31=0,1,FixedOM_SSP2!F$31/AVERAGE(FixedOM_SSP2!F$2:F$12))*FixedOM_SSP2!F4</f>
        <v>35.92243243243243</v>
      </c>
      <c r="G4" s="112">
        <f>IF(FixedOM_SSP2!G$31=0,1,FixedOM_SSP2!G$31/AVERAGE(FixedOM_SSP2!G$2:G$12))*FixedOM_SSP2!G4</f>
        <v>16.141304347826086</v>
      </c>
      <c r="H4" s="112">
        <f>IF(FixedOM_SSP2!H$31=0,1,FixedOM_SSP2!H$31/AVERAGE(FixedOM_SSP2!H$2:H$12))*FixedOM_SSP2!H4</f>
        <v>4.3860759493670889</v>
      </c>
      <c r="I4" s="112">
        <f>IF(FixedOM_SSP2!I$31=0,1,FixedOM_SSP2!I$31/AVERAGE(FixedOM_SSP2!I$2:I$12))*FixedOM_SSP2!I4</f>
        <v>3.6959999999999993</v>
      </c>
      <c r="J4" s="112">
        <f>IF(FixedOM_SSP2!J$31=0,1,FixedOM_SSP2!J$31/AVERAGE(FixedOM_SSP2!J$2:J$12))*FixedOM_SSP2!J4</f>
        <v>3.2535211267605639</v>
      </c>
      <c r="K4" s="112">
        <f>IF(FixedOM_SSP2!K$31=0,1,FixedOM_SSP2!K$31/AVERAGE(FixedOM_SSP2!K$2:K$12))*FixedOM_SSP2!K4</f>
        <v>2.7270833333333329</v>
      </c>
      <c r="L4" s="112">
        <f>IF(FixedOM_SSP2!L$31=0,1,FixedOM_SSP2!L$31/AVERAGE(FixedOM_SSP2!L$2:L$12))*FixedOM_SSP2!L4</f>
        <v>2.2458333333333331</v>
      </c>
      <c r="M4" s="112">
        <f>IF(FixedOM_SSP2!M$31=0,1,FixedOM_SSP2!M$31/AVERAGE(FixedOM_SSP2!M$2:M$12))*FixedOM_SSP2!M4</f>
        <v>1.6253731343283582</v>
      </c>
      <c r="N4" s="112">
        <f>IF(FixedOM_SSP2!N$31=0,1,FixedOM_SSP2!N$31/AVERAGE(FixedOM_SSP2!N$2:N$12))*FixedOM_SSP2!N4</f>
        <v>1.4776119402985075</v>
      </c>
      <c r="O4" s="112">
        <f>IF(FixedOM_SSP2!O$31=0,1,FixedOM_SSP2!O$31/AVERAGE(FixedOM_SSP2!O$2:O$12))*FixedOM_SSP2!O4</f>
        <v>1.4776119402985075</v>
      </c>
    </row>
    <row r="5" spans="1:15" x14ac:dyDescent="0.25">
      <c r="A5" s="120"/>
      <c r="B5" s="120" t="s">
        <v>102</v>
      </c>
      <c r="C5" s="120"/>
      <c r="D5" s="112">
        <f>IF(FixedOM_SSP2!D$31=0,1,FixedOM_SSP2!D$31/AVERAGE(FixedOM_SSP2!D$2:D$12))*FixedOM_SSP2!D5</f>
        <v>20</v>
      </c>
      <c r="E5" s="112">
        <f>IF(FixedOM_SSP2!E$31=0,1,FixedOM_SSP2!E$31/AVERAGE(FixedOM_SSP2!E$2:E$12))*FixedOM_SSP2!E5</f>
        <v>60.451048951048946</v>
      </c>
      <c r="F5" s="112">
        <f>IF(FixedOM_SSP2!F$31=0,1,FixedOM_SSP2!F$31/AVERAGE(FixedOM_SSP2!F$2:F$12))*FixedOM_SSP2!F5</f>
        <v>35.92243243243243</v>
      </c>
      <c r="G5" s="112">
        <f>IF(FixedOM_SSP2!G$31=0,1,FixedOM_SSP2!G$31/AVERAGE(FixedOM_SSP2!G$2:G$12))*FixedOM_SSP2!G5</f>
        <v>16.141304347826086</v>
      </c>
      <c r="H5" s="112">
        <f>IF(FixedOM_SSP2!H$31=0,1,FixedOM_SSP2!H$31/AVERAGE(FixedOM_SSP2!H$2:H$12))*FixedOM_SSP2!H5</f>
        <v>4.3860759493670889</v>
      </c>
      <c r="I5" s="112">
        <f>IF(FixedOM_SSP2!I$31=0,1,FixedOM_SSP2!I$31/AVERAGE(FixedOM_SSP2!I$2:I$12))*FixedOM_SSP2!I5</f>
        <v>3.6959999999999993</v>
      </c>
      <c r="J5" s="112">
        <f>IF(FixedOM_SSP2!J$31=0,1,FixedOM_SSP2!J$31/AVERAGE(FixedOM_SSP2!J$2:J$12))*FixedOM_SSP2!J5</f>
        <v>2.7887323943661975</v>
      </c>
      <c r="K5" s="112">
        <f>IF(FixedOM_SSP2!K$31=0,1,FixedOM_SSP2!K$31/AVERAGE(FixedOM_SSP2!K$2:K$12))*FixedOM_SSP2!K5</f>
        <v>2.7270833333333329</v>
      </c>
      <c r="L5" s="112">
        <f>IF(FixedOM_SSP2!L$31=0,1,FixedOM_SSP2!L$31/AVERAGE(FixedOM_SSP2!L$2:L$12))*FixedOM_SSP2!L5</f>
        <v>2.2458333333333331</v>
      </c>
      <c r="M5" s="112">
        <f>IF(FixedOM_SSP2!M$31=0,1,FixedOM_SSP2!M$31/AVERAGE(FixedOM_SSP2!M$2:M$12))*FixedOM_SSP2!M5</f>
        <v>1.6253731343283582</v>
      </c>
      <c r="N5" s="112">
        <f>IF(FixedOM_SSP2!N$31=0,1,FixedOM_SSP2!N$31/AVERAGE(FixedOM_SSP2!N$2:N$12))*FixedOM_SSP2!N5</f>
        <v>1.4776119402985075</v>
      </c>
      <c r="O5" s="112">
        <f>IF(FixedOM_SSP2!O$31=0,1,FixedOM_SSP2!O$31/AVERAGE(FixedOM_SSP2!O$2:O$12))*FixedOM_SSP2!O5</f>
        <v>1.4776119402985075</v>
      </c>
    </row>
    <row r="6" spans="1:15" x14ac:dyDescent="0.25">
      <c r="A6" s="120"/>
      <c r="B6" s="120" t="s">
        <v>103</v>
      </c>
      <c r="C6" s="120"/>
      <c r="D6" s="112">
        <f>IF(FixedOM_SSP2!D$31=0,1,FixedOM_SSP2!D$31/AVERAGE(FixedOM_SSP2!D$2:D$12))*FixedOM_SSP2!D6</f>
        <v>16</v>
      </c>
      <c r="E6" s="112">
        <f>IF(FixedOM_SSP2!E$31=0,1,FixedOM_SSP2!E$31/AVERAGE(FixedOM_SSP2!E$2:E$12))*FixedOM_SSP2!E6</f>
        <v>48.360839160839156</v>
      </c>
      <c r="F6" s="112">
        <f>IF(FixedOM_SSP2!F$31=0,1,FixedOM_SSP2!F$31/AVERAGE(FixedOM_SSP2!F$2:F$12))*FixedOM_SSP2!F6</f>
        <v>32.656756756756749</v>
      </c>
      <c r="G6" s="112">
        <f>IF(FixedOM_SSP2!G$31=0,1,FixedOM_SSP2!G$31/AVERAGE(FixedOM_SSP2!G$2:G$12))*FixedOM_SSP2!G6</f>
        <v>14.347826086956522</v>
      </c>
      <c r="H6" s="112">
        <f>IF(FixedOM_SSP2!H$31=0,1,FixedOM_SSP2!H$31/AVERAGE(FixedOM_SSP2!H$2:H$12))*FixedOM_SSP2!H6</f>
        <v>4.3860759493670889</v>
      </c>
      <c r="I6" s="112">
        <f>IF(FixedOM_SSP2!I$31=0,1,FixedOM_SSP2!I$31/AVERAGE(FixedOM_SSP2!I$2:I$12))*FixedOM_SSP2!I6</f>
        <v>3.6959999999999993</v>
      </c>
      <c r="J6" s="112">
        <f>IF(FixedOM_SSP2!J$31=0,1,FixedOM_SSP2!J$31/AVERAGE(FixedOM_SSP2!J$2:J$12))*FixedOM_SSP2!J6</f>
        <v>2.7887323943661975</v>
      </c>
      <c r="K6" s="112">
        <f>IF(FixedOM_SSP2!K$31=0,1,FixedOM_SSP2!K$31/AVERAGE(FixedOM_SSP2!K$2:K$12))*FixedOM_SSP2!K6</f>
        <v>2.3374999999999995</v>
      </c>
      <c r="L6" s="112">
        <f>IF(FixedOM_SSP2!L$31=0,1,FixedOM_SSP2!L$31/AVERAGE(FixedOM_SSP2!L$2:L$12))*FixedOM_SSP2!L6</f>
        <v>1.9249999999999998</v>
      </c>
      <c r="M6" s="112">
        <f>IF(FixedOM_SSP2!M$31=0,1,FixedOM_SSP2!M$31/AVERAGE(FixedOM_SSP2!M$2:M$12))*FixedOM_SSP2!M6</f>
        <v>1.6253731343283582</v>
      </c>
      <c r="N6" s="112">
        <f>IF(FixedOM_SSP2!N$31=0,1,FixedOM_SSP2!N$31/AVERAGE(FixedOM_SSP2!N$2:N$12))*FixedOM_SSP2!N6</f>
        <v>1.4776119402985075</v>
      </c>
      <c r="O6" s="112">
        <f>IF(FixedOM_SSP2!O$31=0,1,FixedOM_SSP2!O$31/AVERAGE(FixedOM_SSP2!O$2:O$12))*FixedOM_SSP2!O6</f>
        <v>1.4776119402985075</v>
      </c>
    </row>
    <row r="7" spans="1:15" x14ac:dyDescent="0.25">
      <c r="A7" s="120"/>
      <c r="B7" s="120" t="s">
        <v>104</v>
      </c>
      <c r="C7" s="120"/>
      <c r="D7" s="112">
        <f>IF(FixedOM_SSP2!D$31=0,1,FixedOM_SSP2!D$31/AVERAGE(FixedOM_SSP2!D$2:D$12))*FixedOM_SSP2!D7</f>
        <v>17</v>
      </c>
      <c r="E7" s="112">
        <f>IF(FixedOM_SSP2!E$31=0,1,FixedOM_SSP2!E$31/AVERAGE(FixedOM_SSP2!E$2:E$12))*FixedOM_SSP2!E7</f>
        <v>52.390909090909084</v>
      </c>
      <c r="F7" s="112">
        <f>IF(FixedOM_SSP2!F$31=0,1,FixedOM_SSP2!F$31/AVERAGE(FixedOM_SSP2!F$2:F$12))*FixedOM_SSP2!F7</f>
        <v>32.656756756756749</v>
      </c>
      <c r="G7" s="112">
        <f>IF(FixedOM_SSP2!G$31=0,1,FixedOM_SSP2!G$31/AVERAGE(FixedOM_SSP2!G$2:G$12))*FixedOM_SSP2!G7</f>
        <v>14.347826086956522</v>
      </c>
      <c r="H7" s="112">
        <f>IF(FixedOM_SSP2!H$31=0,1,FixedOM_SSP2!H$31/AVERAGE(FixedOM_SSP2!H$2:H$12))*FixedOM_SSP2!H7</f>
        <v>4.3860759493670889</v>
      </c>
      <c r="I7" s="112">
        <f>IF(FixedOM_SSP2!I$31=0,1,FixedOM_SSP2!I$31/AVERAGE(FixedOM_SSP2!I$2:I$12))*FixedOM_SSP2!I7</f>
        <v>3.1679999999999993</v>
      </c>
      <c r="J7" s="112">
        <f>IF(FixedOM_SSP2!J$31=0,1,FixedOM_SSP2!J$31/AVERAGE(FixedOM_SSP2!J$2:J$12))*FixedOM_SSP2!J7</f>
        <v>2.7887323943661975</v>
      </c>
      <c r="K7" s="112">
        <f>IF(FixedOM_SSP2!K$31=0,1,FixedOM_SSP2!K$31/AVERAGE(FixedOM_SSP2!K$2:K$12))*FixedOM_SSP2!K7</f>
        <v>2.3374999999999995</v>
      </c>
      <c r="L7" s="112">
        <f>IF(FixedOM_SSP2!L$31=0,1,FixedOM_SSP2!L$31/AVERAGE(FixedOM_SSP2!L$2:L$12))*FixedOM_SSP2!L7</f>
        <v>1.9249999999999998</v>
      </c>
      <c r="M7" s="112">
        <f>IF(FixedOM_SSP2!M$31=0,1,FixedOM_SSP2!M$31/AVERAGE(FixedOM_SSP2!M$2:M$12))*FixedOM_SSP2!M7</f>
        <v>1.6253731343283582</v>
      </c>
      <c r="N7" s="112">
        <f>IF(FixedOM_SSP2!N$31=0,1,FixedOM_SSP2!N$31/AVERAGE(FixedOM_SSP2!N$2:N$12))*FixedOM_SSP2!N7</f>
        <v>1.4776119402985075</v>
      </c>
      <c r="O7" s="112">
        <f>IF(FixedOM_SSP2!O$31=0,1,FixedOM_SSP2!O$31/AVERAGE(FixedOM_SSP2!O$2:O$12))*FixedOM_SSP2!O7</f>
        <v>1.4776119402985075</v>
      </c>
    </row>
    <row r="8" spans="1:15" x14ac:dyDescent="0.25">
      <c r="A8" s="120"/>
      <c r="B8" s="120" t="s">
        <v>105</v>
      </c>
      <c r="C8" s="120"/>
      <c r="D8" s="112">
        <f>IF(FixedOM_SSP2!D$31=0,1,FixedOM_SSP2!D$31/AVERAGE(FixedOM_SSP2!D$2:D$12))*FixedOM_SSP2!D8</f>
        <v>23</v>
      </c>
      <c r="E8" s="112">
        <f>IF(FixedOM_SSP2!E$31=0,1,FixedOM_SSP2!E$31/AVERAGE(FixedOM_SSP2!E$2:E$12))*FixedOM_SSP2!E8</f>
        <v>76.571328671328658</v>
      </c>
      <c r="F8" s="112">
        <f>IF(FixedOM_SSP2!F$31=0,1,FixedOM_SSP2!F$31/AVERAGE(FixedOM_SSP2!F$2:F$12))*FixedOM_SSP2!F8</f>
        <v>42.453783783783777</v>
      </c>
      <c r="G8" s="112">
        <f>IF(FixedOM_SSP2!G$31=0,1,FixedOM_SSP2!G$31/AVERAGE(FixedOM_SSP2!G$2:G$12))*FixedOM_SSP2!G8</f>
        <v>17.934782608695652</v>
      </c>
      <c r="H8" s="112">
        <f>IF(FixedOM_SSP2!H$31=0,1,FixedOM_SSP2!H$31/AVERAGE(FixedOM_SSP2!H$2:H$12))*FixedOM_SSP2!H8</f>
        <v>5.6392405063291138</v>
      </c>
      <c r="I8" s="112">
        <f>IF(FixedOM_SSP2!I$31=0,1,FixedOM_SSP2!I$31/AVERAGE(FixedOM_SSP2!I$2:I$12))*FixedOM_SSP2!I8</f>
        <v>4.2239999999999993</v>
      </c>
      <c r="J8" s="112">
        <f>IF(FixedOM_SSP2!J$31=0,1,FixedOM_SSP2!J$31/AVERAGE(FixedOM_SSP2!J$2:J$12))*FixedOM_SSP2!J8</f>
        <v>3.2535211267605639</v>
      </c>
      <c r="K8" s="112">
        <f>IF(FixedOM_SSP2!K$31=0,1,FixedOM_SSP2!K$31/AVERAGE(FixedOM_SSP2!K$2:K$12))*FixedOM_SSP2!K8</f>
        <v>2.7270833333333329</v>
      </c>
      <c r="L8" s="112">
        <f>IF(FixedOM_SSP2!L$31=0,1,FixedOM_SSP2!L$31/AVERAGE(FixedOM_SSP2!L$2:L$12))*FixedOM_SSP2!L8</f>
        <v>2.2458333333333331</v>
      </c>
      <c r="M8" s="112">
        <f>IF(FixedOM_SSP2!M$31=0,1,FixedOM_SSP2!M$31/AVERAGE(FixedOM_SSP2!M$2:M$12))*FixedOM_SSP2!M8</f>
        <v>1.8962686567164178</v>
      </c>
      <c r="N8" s="112">
        <f>IF(FixedOM_SSP2!N$31=0,1,FixedOM_SSP2!N$31/AVERAGE(FixedOM_SSP2!N$2:N$12))*FixedOM_SSP2!N8</f>
        <v>1.7238805970149256</v>
      </c>
      <c r="O8" s="112">
        <f>IF(FixedOM_SSP2!O$31=0,1,FixedOM_SSP2!O$31/AVERAGE(FixedOM_SSP2!O$2:O$12))*FixedOM_SSP2!O8</f>
        <v>1.7238805970149256</v>
      </c>
    </row>
    <row r="9" spans="1:15" x14ac:dyDescent="0.25">
      <c r="A9" s="120"/>
      <c r="B9" s="120" t="s">
        <v>106</v>
      </c>
      <c r="C9" s="120"/>
      <c r="D9" s="112">
        <f>IF(FixedOM_SSP2!D$31=0,1,FixedOM_SSP2!D$31/AVERAGE(FixedOM_SSP2!D$2:D$12))*FixedOM_SSP2!D9</f>
        <v>18</v>
      </c>
      <c r="E9" s="112">
        <f>IF(FixedOM_SSP2!E$31=0,1,FixedOM_SSP2!E$31/AVERAGE(FixedOM_SSP2!E$2:E$12))*FixedOM_SSP2!E9</f>
        <v>56.420979020979019</v>
      </c>
      <c r="F9" s="112">
        <f>IF(FixedOM_SSP2!F$31=0,1,FixedOM_SSP2!F$31/AVERAGE(FixedOM_SSP2!F$2:F$12))*FixedOM_SSP2!F9</f>
        <v>35.92243243243243</v>
      </c>
      <c r="G9" s="112">
        <f>IF(FixedOM_SSP2!G$31=0,1,FixedOM_SSP2!G$31/AVERAGE(FixedOM_SSP2!G$2:G$12))*FixedOM_SSP2!G9</f>
        <v>16.141304347826086</v>
      </c>
      <c r="H9" s="112">
        <f>IF(FixedOM_SSP2!H$31=0,1,FixedOM_SSP2!H$31/AVERAGE(FixedOM_SSP2!H$2:H$12))*FixedOM_SSP2!H9</f>
        <v>5.0126582278481013</v>
      </c>
      <c r="I9" s="112">
        <f>IF(FixedOM_SSP2!I$31=0,1,FixedOM_SSP2!I$31/AVERAGE(FixedOM_SSP2!I$2:I$12))*FixedOM_SSP2!I9</f>
        <v>3.6959999999999993</v>
      </c>
      <c r="J9" s="112">
        <f>IF(FixedOM_SSP2!J$31=0,1,FixedOM_SSP2!J$31/AVERAGE(FixedOM_SSP2!J$2:J$12))*FixedOM_SSP2!J9</f>
        <v>3.2535211267605639</v>
      </c>
      <c r="K9" s="112">
        <f>IF(FixedOM_SSP2!K$31=0,1,FixedOM_SSP2!K$31/AVERAGE(FixedOM_SSP2!K$2:K$12))*FixedOM_SSP2!K9</f>
        <v>2.7270833333333329</v>
      </c>
      <c r="L9" s="112">
        <f>IF(FixedOM_SSP2!L$31=0,1,FixedOM_SSP2!L$31/AVERAGE(FixedOM_SSP2!L$2:L$12))*FixedOM_SSP2!L9</f>
        <v>2.2458333333333331</v>
      </c>
      <c r="M9" s="112">
        <f>IF(FixedOM_SSP2!M$31=0,1,FixedOM_SSP2!M$31/AVERAGE(FixedOM_SSP2!M$2:M$12))*FixedOM_SSP2!M9</f>
        <v>1.6253731343283582</v>
      </c>
      <c r="N9" s="112">
        <f>IF(FixedOM_SSP2!N$31=0,1,FixedOM_SSP2!N$31/AVERAGE(FixedOM_SSP2!N$2:N$12))*FixedOM_SSP2!N9</f>
        <v>1.4776119402985075</v>
      </c>
      <c r="O9" s="112">
        <f>IF(FixedOM_SSP2!O$31=0,1,FixedOM_SSP2!O$31/AVERAGE(FixedOM_SSP2!O$2:O$12))*FixedOM_SSP2!O9</f>
        <v>1.4776119402985075</v>
      </c>
    </row>
    <row r="10" spans="1:15" x14ac:dyDescent="0.25">
      <c r="A10" s="120"/>
      <c r="B10" s="120" t="s">
        <v>107</v>
      </c>
      <c r="C10" s="120"/>
      <c r="D10" s="112">
        <f>IF(FixedOM_SSP2!D$31=0,1,FixedOM_SSP2!D$31/AVERAGE(FixedOM_SSP2!D$2:D$12))*FixedOM_SSP2!D10</f>
        <v>13</v>
      </c>
      <c r="E10" s="112">
        <f>IF(FixedOM_SSP2!E$31=0,1,FixedOM_SSP2!E$31/AVERAGE(FixedOM_SSP2!E$2:E$12))*FixedOM_SSP2!E10</f>
        <v>44.330769230769228</v>
      </c>
      <c r="F10" s="112">
        <f>IF(FixedOM_SSP2!F$31=0,1,FixedOM_SSP2!F$31/AVERAGE(FixedOM_SSP2!F$2:F$12))*FixedOM_SSP2!F10</f>
        <v>29.391081081081076</v>
      </c>
      <c r="G10" s="112">
        <f>IF(FixedOM_SSP2!G$31=0,1,FixedOM_SSP2!G$31/AVERAGE(FixedOM_SSP2!G$2:G$12))*FixedOM_SSP2!G10</f>
        <v>14.347826086956522</v>
      </c>
      <c r="H10" s="112">
        <f>IF(FixedOM_SSP2!H$31=0,1,FixedOM_SSP2!H$31/AVERAGE(FixedOM_SSP2!H$2:H$12))*FixedOM_SSP2!H10</f>
        <v>4.3860759493670889</v>
      </c>
      <c r="I10" s="112">
        <f>IF(FixedOM_SSP2!I$31=0,1,FixedOM_SSP2!I$31/AVERAGE(FixedOM_SSP2!I$2:I$12))*FixedOM_SSP2!I10</f>
        <v>3.6959999999999993</v>
      </c>
      <c r="J10" s="112">
        <f>IF(FixedOM_SSP2!J$31=0,1,FixedOM_SSP2!J$31/AVERAGE(FixedOM_SSP2!J$2:J$12))*FixedOM_SSP2!J10</f>
        <v>2.7887323943661975</v>
      </c>
      <c r="K10" s="112">
        <f>IF(FixedOM_SSP2!K$31=0,1,FixedOM_SSP2!K$31/AVERAGE(FixedOM_SSP2!K$2:K$12))*FixedOM_SSP2!K10</f>
        <v>2.3374999999999995</v>
      </c>
      <c r="L10" s="112">
        <f>IF(FixedOM_SSP2!L$31=0,1,FixedOM_SSP2!L$31/AVERAGE(FixedOM_SSP2!L$2:L$12))*FixedOM_SSP2!L10</f>
        <v>1.9249999999999998</v>
      </c>
      <c r="M10" s="112">
        <f>IF(FixedOM_SSP2!M$31=0,1,FixedOM_SSP2!M$31/AVERAGE(FixedOM_SSP2!M$2:M$12))*FixedOM_SSP2!M10</f>
        <v>1.6253731343283582</v>
      </c>
      <c r="N10" s="112">
        <f>IF(FixedOM_SSP2!N$31=0,1,FixedOM_SSP2!N$31/AVERAGE(FixedOM_SSP2!N$2:N$12))*FixedOM_SSP2!N10</f>
        <v>1.4776119402985075</v>
      </c>
      <c r="O10" s="112">
        <f>IF(FixedOM_SSP2!O$31=0,1,FixedOM_SSP2!O$31/AVERAGE(FixedOM_SSP2!O$2:O$12))*FixedOM_SSP2!O10</f>
        <v>1.4776119402985075</v>
      </c>
    </row>
    <row r="11" spans="1:15" x14ac:dyDescent="0.25">
      <c r="A11" s="120"/>
      <c r="B11" s="120" t="s">
        <v>108</v>
      </c>
      <c r="C11" s="120"/>
      <c r="D11" s="112">
        <f>IF(FixedOM_SSP2!D$31=0,1,FixedOM_SSP2!D$31/AVERAGE(FixedOM_SSP2!D$2:D$12))*FixedOM_SSP2!D11</f>
        <v>13</v>
      </c>
      <c r="E11" s="112">
        <f>IF(FixedOM_SSP2!E$31=0,1,FixedOM_SSP2!E$31/AVERAGE(FixedOM_SSP2!E$2:E$12))*FixedOM_SSP2!E11</f>
        <v>40.300699300699293</v>
      </c>
      <c r="F11" s="112">
        <f>IF(FixedOM_SSP2!F$31=0,1,FixedOM_SSP2!F$31/AVERAGE(FixedOM_SSP2!F$2:F$12))*FixedOM_SSP2!F11</f>
        <v>26.125405405405402</v>
      </c>
      <c r="G11" s="112">
        <f>IF(FixedOM_SSP2!G$31=0,1,FixedOM_SSP2!G$31/AVERAGE(FixedOM_SSP2!G$2:G$12))*FixedOM_SSP2!G11</f>
        <v>12.554347826086957</v>
      </c>
      <c r="H11" s="112">
        <f>IF(FixedOM_SSP2!H$31=0,1,FixedOM_SSP2!H$31/AVERAGE(FixedOM_SSP2!H$2:H$12))*FixedOM_SSP2!H11</f>
        <v>3.759493670886076</v>
      </c>
      <c r="I11" s="112">
        <f>IF(FixedOM_SSP2!I$31=0,1,FixedOM_SSP2!I$31/AVERAGE(FixedOM_SSP2!I$2:I$12))*FixedOM_SSP2!I11</f>
        <v>3.1679999999999993</v>
      </c>
      <c r="J11" s="112">
        <f>IF(FixedOM_SSP2!J$31=0,1,FixedOM_SSP2!J$31/AVERAGE(FixedOM_SSP2!J$2:J$12))*FixedOM_SSP2!J11</f>
        <v>2.7887323943661975</v>
      </c>
      <c r="K11" s="112">
        <f>IF(FixedOM_SSP2!K$31=0,1,FixedOM_SSP2!K$31/AVERAGE(FixedOM_SSP2!K$2:K$12))*FixedOM_SSP2!K11</f>
        <v>2.3374999999999995</v>
      </c>
      <c r="L11" s="112">
        <f>IF(FixedOM_SSP2!L$31=0,1,FixedOM_SSP2!L$31/AVERAGE(FixedOM_SSP2!L$2:L$12))*FixedOM_SSP2!L11</f>
        <v>1.9249999999999998</v>
      </c>
      <c r="M11" s="112">
        <f>IF(FixedOM_SSP2!M$31=0,1,FixedOM_SSP2!M$31/AVERAGE(FixedOM_SSP2!M$2:M$12))*FixedOM_SSP2!M11</f>
        <v>1.6253731343283582</v>
      </c>
      <c r="N11" s="112">
        <f>IF(FixedOM_SSP2!N$31=0,1,FixedOM_SSP2!N$31/AVERAGE(FixedOM_SSP2!N$2:N$12))*FixedOM_SSP2!N11</f>
        <v>1.4776119402985075</v>
      </c>
      <c r="O11" s="112">
        <f>IF(FixedOM_SSP2!O$31=0,1,FixedOM_SSP2!O$31/AVERAGE(FixedOM_SSP2!O$2:O$12))*FixedOM_SSP2!O11</f>
        <v>1.4776119402985075</v>
      </c>
    </row>
    <row r="12" spans="1:15" x14ac:dyDescent="0.25">
      <c r="A12" s="120"/>
      <c r="B12" s="120" t="s">
        <v>109</v>
      </c>
      <c r="C12" s="120"/>
      <c r="D12" s="112">
        <f>IF(FixedOM_SSP2!D$31=0,1,FixedOM_SSP2!D$31/AVERAGE(FixedOM_SSP2!D$2:D$12))*FixedOM_SSP2!D12</f>
        <v>16</v>
      </c>
      <c r="E12" s="112">
        <f>IF(FixedOM_SSP2!E$31=0,1,FixedOM_SSP2!E$31/AVERAGE(FixedOM_SSP2!E$2:E$12))*FixedOM_SSP2!E12</f>
        <v>48.360839160839156</v>
      </c>
      <c r="F12" s="112">
        <f>IF(FixedOM_SSP2!F$31=0,1,FixedOM_SSP2!F$31/AVERAGE(FixedOM_SSP2!F$2:F$12))*FixedOM_SSP2!F12</f>
        <v>32.656756756756749</v>
      </c>
      <c r="G12" s="112">
        <f>IF(FixedOM_SSP2!G$31=0,1,FixedOM_SSP2!G$31/AVERAGE(FixedOM_SSP2!G$2:G$12))*FixedOM_SSP2!G12</f>
        <v>16.141304347826086</v>
      </c>
      <c r="H12" s="112">
        <f>IF(FixedOM_SSP2!H$31=0,1,FixedOM_SSP2!H$31/AVERAGE(FixedOM_SSP2!H$2:H$12))*FixedOM_SSP2!H12</f>
        <v>5.0126582278481013</v>
      </c>
      <c r="I12" s="112">
        <f>IF(FixedOM_SSP2!I$31=0,1,FixedOM_SSP2!I$31/AVERAGE(FixedOM_SSP2!I$2:I$12))*FixedOM_SSP2!I12</f>
        <v>3.6959999999999993</v>
      </c>
      <c r="J12" s="112">
        <f>IF(FixedOM_SSP2!J$31=0,1,FixedOM_SSP2!J$31/AVERAGE(FixedOM_SSP2!J$2:J$12))*FixedOM_SSP2!J12</f>
        <v>3.2535211267605639</v>
      </c>
      <c r="K12" s="112">
        <f>IF(FixedOM_SSP2!K$31=0,1,FixedOM_SSP2!K$31/AVERAGE(FixedOM_SSP2!K$2:K$12))*FixedOM_SSP2!K12</f>
        <v>2.7270833333333329</v>
      </c>
      <c r="L12" s="112">
        <f>IF(FixedOM_SSP2!L$31=0,1,FixedOM_SSP2!L$31/AVERAGE(FixedOM_SSP2!L$2:L$12))*FixedOM_SSP2!L12</f>
        <v>2.2458333333333331</v>
      </c>
      <c r="M12" s="112">
        <f>IF(FixedOM_SSP2!M$31=0,1,FixedOM_SSP2!M$31/AVERAGE(FixedOM_SSP2!M$2:M$12))*FixedOM_SSP2!M12</f>
        <v>1.6253731343283582</v>
      </c>
      <c r="N12" s="112">
        <f>IF(FixedOM_SSP2!N$31=0,1,FixedOM_SSP2!N$31/AVERAGE(FixedOM_SSP2!N$2:N$12))*FixedOM_SSP2!N12</f>
        <v>1.4776119402985075</v>
      </c>
      <c r="O12" s="112">
        <f>IF(FixedOM_SSP2!O$31=0,1,FixedOM_SSP2!O$31/AVERAGE(FixedOM_SSP2!O$2:O$12))*FixedOM_SSP2!O12</f>
        <v>1.4776119402985075</v>
      </c>
    </row>
    <row r="13" spans="1:15" x14ac:dyDescent="0.25">
      <c r="A13" s="119" t="s">
        <v>129</v>
      </c>
      <c r="B13" s="119" t="s">
        <v>99</v>
      </c>
      <c r="C13" s="119"/>
      <c r="D13" s="112">
        <f>IF(FixedOM_SSP2!D$48=0,1,FixedOM_SSP2!D$48/AVERAGE(FixedOM_SSP2!D$34:D$44))*FixedOM_SSP2!D34</f>
        <v>31</v>
      </c>
      <c r="E13" s="112">
        <f>IF(FixedOM_SSP2!E$48=0,1,FixedOM_SSP2!E$48/AVERAGE(FixedOM_SSP2!E$34:E$44))*FixedOM_SSP2!E34</f>
        <v>20.86915887850467</v>
      </c>
      <c r="F13" s="112">
        <f>IF(FixedOM_SSP2!F$48=0,1,FixedOM_SSP2!F$48/AVERAGE(FixedOM_SSP2!F$34:F$44))*FixedOM_SSP2!F34</f>
        <v>8.9697986577181208</v>
      </c>
      <c r="G13" s="112">
        <f>IF(FixedOM_SSP2!G$48=0,1,FixedOM_SSP2!G$48/AVERAGE(FixedOM_SSP2!G$34:G$44))*FixedOM_SSP2!G34</f>
        <v>4.9825783972125439</v>
      </c>
      <c r="H13" s="112">
        <f>IF(FixedOM_SSP2!H$48=0,1,FixedOM_SSP2!H$48/AVERAGE(FixedOM_SSP2!H$34:H$44))*FixedOM_SSP2!H34</f>
        <v>2.9891304347826089</v>
      </c>
      <c r="I13" s="112">
        <f>IF(FixedOM_SSP2!I$48=0,1,FixedOM_SSP2!I$48/AVERAGE(FixedOM_SSP2!I$34:I$44))*FixedOM_SSP2!I34</f>
        <v>2.5</v>
      </c>
      <c r="J13" s="112">
        <f>IF(FixedOM_SSP2!J$48=0,1,FixedOM_SSP2!J$48/AVERAGE(FixedOM_SSP2!J$34:J$44))*FixedOM_SSP2!J34</f>
        <v>1.9924528301886795</v>
      </c>
      <c r="K13" s="112">
        <f>IF(FixedOM_SSP2!K$48=0,1,FixedOM_SSP2!K$48/AVERAGE(FixedOM_SSP2!K$34:K$44))*FixedOM_SSP2!K34</f>
        <v>2</v>
      </c>
      <c r="L13" s="112">
        <f>IF(FixedOM_SSP2!L$48=0,1,FixedOM_SSP2!L$48/AVERAGE(FixedOM_SSP2!L$34:L$44))*FixedOM_SSP2!L34</f>
        <v>2</v>
      </c>
      <c r="M13" s="112">
        <f>IF(FixedOM_SSP2!M$48=0,1,FixedOM_SSP2!M$48/AVERAGE(FixedOM_SSP2!M$34:M$44))*FixedOM_SSP2!M34</f>
        <v>2</v>
      </c>
      <c r="N13" s="112">
        <f>IF(FixedOM_SSP2!N$48=0,1,FixedOM_SSP2!N$48/AVERAGE(FixedOM_SSP2!N$34:N$44))*FixedOM_SSP2!N34</f>
        <v>2</v>
      </c>
      <c r="O13" s="112">
        <f>IF(FixedOM_SSP2!O$48=0,1,FixedOM_SSP2!O$48/AVERAGE(FixedOM_SSP2!O$34:O$44))*FixedOM_SSP2!O34</f>
        <v>2</v>
      </c>
    </row>
    <row r="14" spans="1:15" x14ac:dyDescent="0.25">
      <c r="A14" s="119"/>
      <c r="B14" s="119" t="s">
        <v>100</v>
      </c>
      <c r="C14" s="119"/>
      <c r="D14" s="112">
        <f>IF(FixedOM_SSP2!D$48=0,1,FixedOM_SSP2!D$48/AVERAGE(FixedOM_SSP2!D$34:D$44))*FixedOM_SSP2!D35</f>
        <v>31</v>
      </c>
      <c r="E14" s="112">
        <f>IF(FixedOM_SSP2!E$48=0,1,FixedOM_SSP2!E$48/AVERAGE(FixedOM_SSP2!E$34:E$44))*FixedOM_SSP2!E35</f>
        <v>20.86915887850467</v>
      </c>
      <c r="F14" s="112">
        <f>IF(FixedOM_SSP2!F$48=0,1,FixedOM_SSP2!F$48/AVERAGE(FixedOM_SSP2!F$34:F$44))*FixedOM_SSP2!F35</f>
        <v>8.9697986577181208</v>
      </c>
      <c r="G14" s="112">
        <f>IF(FixedOM_SSP2!G$48=0,1,FixedOM_SSP2!G$48/AVERAGE(FixedOM_SSP2!G$34:G$44))*FixedOM_SSP2!G35</f>
        <v>4.9825783972125439</v>
      </c>
      <c r="H14" s="112">
        <f>IF(FixedOM_SSP2!H$48=0,1,FixedOM_SSP2!H$48/AVERAGE(FixedOM_SSP2!H$34:H$44))*FixedOM_SSP2!H35</f>
        <v>2.9891304347826089</v>
      </c>
      <c r="I14" s="112">
        <f>IF(FixedOM_SSP2!I$48=0,1,FixedOM_SSP2!I$48/AVERAGE(FixedOM_SSP2!I$34:I$44))*FixedOM_SSP2!I35</f>
        <v>2.5</v>
      </c>
      <c r="J14" s="112">
        <f>IF(FixedOM_SSP2!J$48=0,1,FixedOM_SSP2!J$48/AVERAGE(FixedOM_SSP2!J$34:J$44))*FixedOM_SSP2!J35</f>
        <v>1.9924528301886795</v>
      </c>
      <c r="K14" s="112">
        <f>IF(FixedOM_SSP2!K$48=0,1,FixedOM_SSP2!K$48/AVERAGE(FixedOM_SSP2!K$34:K$44))*FixedOM_SSP2!K35</f>
        <v>2</v>
      </c>
      <c r="L14" s="112">
        <f>IF(FixedOM_SSP2!L$48=0,1,FixedOM_SSP2!L$48/AVERAGE(FixedOM_SSP2!L$34:L$44))*FixedOM_SSP2!L35</f>
        <v>2</v>
      </c>
      <c r="M14" s="112">
        <f>IF(FixedOM_SSP2!M$48=0,1,FixedOM_SSP2!M$48/AVERAGE(FixedOM_SSP2!M$34:M$44))*FixedOM_SSP2!M35</f>
        <v>2</v>
      </c>
      <c r="N14" s="112">
        <f>IF(FixedOM_SSP2!N$48=0,1,FixedOM_SSP2!N$48/AVERAGE(FixedOM_SSP2!N$34:N$44))*FixedOM_SSP2!N35</f>
        <v>2</v>
      </c>
      <c r="O14" s="112">
        <f>IF(FixedOM_SSP2!O$48=0,1,FixedOM_SSP2!O$48/AVERAGE(FixedOM_SSP2!O$34:O$44))*FixedOM_SSP2!O35</f>
        <v>2</v>
      </c>
    </row>
    <row r="15" spans="1:15" x14ac:dyDescent="0.25">
      <c r="A15" s="119"/>
      <c r="B15" s="119" t="s">
        <v>101</v>
      </c>
      <c r="C15" s="119"/>
      <c r="D15" s="112">
        <f>IF(FixedOM_SSP2!D$48=0,1,FixedOM_SSP2!D$48/AVERAGE(FixedOM_SSP2!D$34:D$44))*FixedOM_SSP2!D36</f>
        <v>31</v>
      </c>
      <c r="E15" s="112">
        <f>IF(FixedOM_SSP2!E$48=0,1,FixedOM_SSP2!E$48/AVERAGE(FixedOM_SSP2!E$34:E$44))*FixedOM_SSP2!E36</f>
        <v>20.86915887850467</v>
      </c>
      <c r="F15" s="112">
        <f>IF(FixedOM_SSP2!F$48=0,1,FixedOM_SSP2!F$48/AVERAGE(FixedOM_SSP2!F$34:F$44))*FixedOM_SSP2!F36</f>
        <v>8.9697986577181208</v>
      </c>
      <c r="G15" s="112">
        <f>IF(FixedOM_SSP2!G$48=0,1,FixedOM_SSP2!G$48/AVERAGE(FixedOM_SSP2!G$34:G$44))*FixedOM_SSP2!G36</f>
        <v>4.9825783972125439</v>
      </c>
      <c r="H15" s="112">
        <f>IF(FixedOM_SSP2!H$48=0,1,FixedOM_SSP2!H$48/AVERAGE(FixedOM_SSP2!H$34:H$44))*FixedOM_SSP2!H36</f>
        <v>2.9891304347826089</v>
      </c>
      <c r="I15" s="112">
        <f>IF(FixedOM_SSP2!I$48=0,1,FixedOM_SSP2!I$48/AVERAGE(FixedOM_SSP2!I$34:I$44))*FixedOM_SSP2!I36</f>
        <v>2.5</v>
      </c>
      <c r="J15" s="112">
        <f>IF(FixedOM_SSP2!J$48=0,1,FixedOM_SSP2!J$48/AVERAGE(FixedOM_SSP2!J$34:J$44))*FixedOM_SSP2!J36</f>
        <v>1.9924528301886795</v>
      </c>
      <c r="K15" s="112">
        <f>IF(FixedOM_SSP2!K$48=0,1,FixedOM_SSP2!K$48/AVERAGE(FixedOM_SSP2!K$34:K$44))*FixedOM_SSP2!K36</f>
        <v>2</v>
      </c>
      <c r="L15" s="112">
        <f>IF(FixedOM_SSP2!L$48=0,1,FixedOM_SSP2!L$48/AVERAGE(FixedOM_SSP2!L$34:L$44))*FixedOM_SSP2!L36</f>
        <v>2</v>
      </c>
      <c r="M15" s="112">
        <f>IF(FixedOM_SSP2!M$48=0,1,FixedOM_SSP2!M$48/AVERAGE(FixedOM_SSP2!M$34:M$44))*FixedOM_SSP2!M36</f>
        <v>2</v>
      </c>
      <c r="N15" s="112">
        <f>IF(FixedOM_SSP2!N$48=0,1,FixedOM_SSP2!N$48/AVERAGE(FixedOM_SSP2!N$34:N$44))*FixedOM_SSP2!N36</f>
        <v>2</v>
      </c>
      <c r="O15" s="112">
        <f>IF(FixedOM_SSP2!O$48=0,1,FixedOM_SSP2!O$48/AVERAGE(FixedOM_SSP2!O$34:O$44))*FixedOM_SSP2!O36</f>
        <v>2</v>
      </c>
    </row>
    <row r="16" spans="1:15" x14ac:dyDescent="0.25">
      <c r="A16" s="119"/>
      <c r="B16" s="119" t="s">
        <v>102</v>
      </c>
      <c r="C16" s="119"/>
      <c r="D16" s="112">
        <f>IF(FixedOM_SSP2!D$48=0,1,FixedOM_SSP2!D$48/AVERAGE(FixedOM_SSP2!D$34:D$44))*FixedOM_SSP2!D37</f>
        <v>31</v>
      </c>
      <c r="E16" s="112">
        <f>IF(FixedOM_SSP2!E$48=0,1,FixedOM_SSP2!E$48/AVERAGE(FixedOM_SSP2!E$34:E$44))*FixedOM_SSP2!E37</f>
        <v>20.86915887850467</v>
      </c>
      <c r="F16" s="112">
        <f>IF(FixedOM_SSP2!F$48=0,1,FixedOM_SSP2!F$48/AVERAGE(FixedOM_SSP2!F$34:F$44))*FixedOM_SSP2!F37</f>
        <v>8.9697986577181208</v>
      </c>
      <c r="G16" s="112">
        <f>IF(FixedOM_SSP2!G$48=0,1,FixedOM_SSP2!G$48/AVERAGE(FixedOM_SSP2!G$34:G$44))*FixedOM_SSP2!G37</f>
        <v>4.9825783972125439</v>
      </c>
      <c r="H16" s="112">
        <f>IF(FixedOM_SSP2!H$48=0,1,FixedOM_SSP2!H$48/AVERAGE(FixedOM_SSP2!H$34:H$44))*FixedOM_SSP2!H37</f>
        <v>2.9891304347826089</v>
      </c>
      <c r="I16" s="112">
        <f>IF(FixedOM_SSP2!I$48=0,1,FixedOM_SSP2!I$48/AVERAGE(FixedOM_SSP2!I$34:I$44))*FixedOM_SSP2!I37</f>
        <v>2.5</v>
      </c>
      <c r="J16" s="112">
        <f>IF(FixedOM_SSP2!J$48=0,1,FixedOM_SSP2!J$48/AVERAGE(FixedOM_SSP2!J$34:J$44))*FixedOM_SSP2!J37</f>
        <v>1.9924528301886795</v>
      </c>
      <c r="K16" s="112">
        <f>IF(FixedOM_SSP2!K$48=0,1,FixedOM_SSP2!K$48/AVERAGE(FixedOM_SSP2!K$34:K$44))*FixedOM_SSP2!K37</f>
        <v>2</v>
      </c>
      <c r="L16" s="112">
        <f>IF(FixedOM_SSP2!L$48=0,1,FixedOM_SSP2!L$48/AVERAGE(FixedOM_SSP2!L$34:L$44))*FixedOM_SSP2!L37</f>
        <v>2</v>
      </c>
      <c r="M16" s="112">
        <f>IF(FixedOM_SSP2!M$48=0,1,FixedOM_SSP2!M$48/AVERAGE(FixedOM_SSP2!M$34:M$44))*FixedOM_SSP2!M37</f>
        <v>2</v>
      </c>
      <c r="N16" s="112">
        <f>IF(FixedOM_SSP2!N$48=0,1,FixedOM_SSP2!N$48/AVERAGE(FixedOM_SSP2!N$34:N$44))*FixedOM_SSP2!N37</f>
        <v>2</v>
      </c>
      <c r="O16" s="112">
        <f>IF(FixedOM_SSP2!O$48=0,1,FixedOM_SSP2!O$48/AVERAGE(FixedOM_SSP2!O$34:O$44))*FixedOM_SSP2!O37</f>
        <v>2</v>
      </c>
    </row>
    <row r="17" spans="1:15" x14ac:dyDescent="0.25">
      <c r="A17" s="119"/>
      <c r="B17" s="119" t="s">
        <v>103</v>
      </c>
      <c r="C17" s="119"/>
      <c r="D17" s="112">
        <f>IF(FixedOM_SSP2!D$48=0,1,FixedOM_SSP2!D$48/AVERAGE(FixedOM_SSP2!D$34:D$44))*FixedOM_SSP2!D38</f>
        <v>31</v>
      </c>
      <c r="E17" s="112">
        <f>IF(FixedOM_SSP2!E$48=0,1,FixedOM_SSP2!E$48/AVERAGE(FixedOM_SSP2!E$34:E$44))*FixedOM_SSP2!E38</f>
        <v>20.86915887850467</v>
      </c>
      <c r="F17" s="112">
        <f>IF(FixedOM_SSP2!F$48=0,1,FixedOM_SSP2!F$48/AVERAGE(FixedOM_SSP2!F$34:F$44))*FixedOM_SSP2!F38</f>
        <v>8.9697986577181208</v>
      </c>
      <c r="G17" s="112">
        <f>IF(FixedOM_SSP2!G$48=0,1,FixedOM_SSP2!G$48/AVERAGE(FixedOM_SSP2!G$34:G$44))*FixedOM_SSP2!G38</f>
        <v>4.9825783972125439</v>
      </c>
      <c r="H17" s="112">
        <f>IF(FixedOM_SSP2!H$48=0,1,FixedOM_SSP2!H$48/AVERAGE(FixedOM_SSP2!H$34:H$44))*FixedOM_SSP2!H38</f>
        <v>2.9891304347826089</v>
      </c>
      <c r="I17" s="112">
        <f>IF(FixedOM_SSP2!I$48=0,1,FixedOM_SSP2!I$48/AVERAGE(FixedOM_SSP2!I$34:I$44))*FixedOM_SSP2!I38</f>
        <v>2.5</v>
      </c>
      <c r="J17" s="112">
        <f>IF(FixedOM_SSP2!J$48=0,1,FixedOM_SSP2!J$48/AVERAGE(FixedOM_SSP2!J$34:J$44))*FixedOM_SSP2!J38</f>
        <v>1.9924528301886795</v>
      </c>
      <c r="K17" s="112">
        <f>IF(FixedOM_SSP2!K$48=0,1,FixedOM_SSP2!K$48/AVERAGE(FixedOM_SSP2!K$34:K$44))*FixedOM_SSP2!K38</f>
        <v>2</v>
      </c>
      <c r="L17" s="112">
        <f>IF(FixedOM_SSP2!L$48=0,1,FixedOM_SSP2!L$48/AVERAGE(FixedOM_SSP2!L$34:L$44))*FixedOM_SSP2!L38</f>
        <v>2</v>
      </c>
      <c r="M17" s="112">
        <f>IF(FixedOM_SSP2!M$48=0,1,FixedOM_SSP2!M$48/AVERAGE(FixedOM_SSP2!M$34:M$44))*FixedOM_SSP2!M38</f>
        <v>2</v>
      </c>
      <c r="N17" s="112">
        <f>IF(FixedOM_SSP2!N$48=0,1,FixedOM_SSP2!N$48/AVERAGE(FixedOM_SSP2!N$34:N$44))*FixedOM_SSP2!N38</f>
        <v>2</v>
      </c>
      <c r="O17" s="112">
        <f>IF(FixedOM_SSP2!O$48=0,1,FixedOM_SSP2!O$48/AVERAGE(FixedOM_SSP2!O$34:O$44))*FixedOM_SSP2!O38</f>
        <v>2</v>
      </c>
    </row>
    <row r="18" spans="1:15" x14ac:dyDescent="0.25">
      <c r="A18" s="119"/>
      <c r="B18" s="119" t="s">
        <v>104</v>
      </c>
      <c r="C18" s="119"/>
      <c r="D18" s="112">
        <f>IF(FixedOM_SSP2!D$48=0,1,FixedOM_SSP2!D$48/AVERAGE(FixedOM_SSP2!D$34:D$44))*FixedOM_SSP2!D39</f>
        <v>31</v>
      </c>
      <c r="E18" s="112">
        <f>IF(FixedOM_SSP2!E$48=0,1,FixedOM_SSP2!E$48/AVERAGE(FixedOM_SSP2!E$34:E$44))*FixedOM_SSP2!E39</f>
        <v>20.86915887850467</v>
      </c>
      <c r="F18" s="112">
        <f>IF(FixedOM_SSP2!F$48=0,1,FixedOM_SSP2!F$48/AVERAGE(FixedOM_SSP2!F$34:F$44))*FixedOM_SSP2!F39</f>
        <v>8.9697986577181208</v>
      </c>
      <c r="G18" s="112">
        <f>IF(FixedOM_SSP2!G$48=0,1,FixedOM_SSP2!G$48/AVERAGE(FixedOM_SSP2!G$34:G$44))*FixedOM_SSP2!G39</f>
        <v>4.9825783972125439</v>
      </c>
      <c r="H18" s="112">
        <f>IF(FixedOM_SSP2!H$48=0,1,FixedOM_SSP2!H$48/AVERAGE(FixedOM_SSP2!H$34:H$44))*FixedOM_SSP2!H39</f>
        <v>2.9891304347826089</v>
      </c>
      <c r="I18" s="112">
        <f>IF(FixedOM_SSP2!I$48=0,1,FixedOM_SSP2!I$48/AVERAGE(FixedOM_SSP2!I$34:I$44))*FixedOM_SSP2!I39</f>
        <v>2.5</v>
      </c>
      <c r="J18" s="112">
        <f>IF(FixedOM_SSP2!J$48=0,1,FixedOM_SSP2!J$48/AVERAGE(FixedOM_SSP2!J$34:J$44))*FixedOM_SSP2!J39</f>
        <v>1.9924528301886795</v>
      </c>
      <c r="K18" s="112">
        <f>IF(FixedOM_SSP2!K$48=0,1,FixedOM_SSP2!K$48/AVERAGE(FixedOM_SSP2!K$34:K$44))*FixedOM_SSP2!K39</f>
        <v>2</v>
      </c>
      <c r="L18" s="112">
        <f>IF(FixedOM_SSP2!L$48=0,1,FixedOM_SSP2!L$48/AVERAGE(FixedOM_SSP2!L$34:L$44))*FixedOM_SSP2!L39</f>
        <v>2</v>
      </c>
      <c r="M18" s="112">
        <f>IF(FixedOM_SSP2!M$48=0,1,FixedOM_SSP2!M$48/AVERAGE(FixedOM_SSP2!M$34:M$44))*FixedOM_SSP2!M39</f>
        <v>2</v>
      </c>
      <c r="N18" s="112">
        <f>IF(FixedOM_SSP2!N$48=0,1,FixedOM_SSP2!N$48/AVERAGE(FixedOM_SSP2!N$34:N$44))*FixedOM_SSP2!N39</f>
        <v>2</v>
      </c>
      <c r="O18" s="112">
        <f>IF(FixedOM_SSP2!O$48=0,1,FixedOM_SSP2!O$48/AVERAGE(FixedOM_SSP2!O$34:O$44))*FixedOM_SSP2!O39</f>
        <v>2</v>
      </c>
    </row>
    <row r="19" spans="1:15" x14ac:dyDescent="0.25">
      <c r="A19" s="119"/>
      <c r="B19" s="119" t="s">
        <v>105</v>
      </c>
      <c r="C19" s="119"/>
      <c r="D19" s="112">
        <f>IF(FixedOM_SSP2!D$48=0,1,FixedOM_SSP2!D$48/AVERAGE(FixedOM_SSP2!D$34:D$44))*FixedOM_SSP2!D40</f>
        <v>32</v>
      </c>
      <c r="E19" s="112">
        <f>IF(FixedOM_SSP2!E$48=0,1,FixedOM_SSP2!E$48/AVERAGE(FixedOM_SSP2!E$34:E$44))*FixedOM_SSP2!E40</f>
        <v>22.308411214953271</v>
      </c>
      <c r="F19" s="112">
        <f>IF(FixedOM_SSP2!F$48=0,1,FixedOM_SSP2!F$48/AVERAGE(FixedOM_SSP2!F$34:F$44))*FixedOM_SSP2!F40</f>
        <v>9.3020134228187921</v>
      </c>
      <c r="G19" s="112">
        <f>IF(FixedOM_SSP2!G$48=0,1,FixedOM_SSP2!G$48/AVERAGE(FixedOM_SSP2!G$34:G$44))*FixedOM_SSP2!G40</f>
        <v>5.1742160278745644</v>
      </c>
      <c r="H19" s="112">
        <f>IF(FixedOM_SSP2!H$48=0,1,FixedOM_SSP2!H$48/AVERAGE(FixedOM_SSP2!H$34:H$44))*FixedOM_SSP2!H40</f>
        <v>3.1086956521739131</v>
      </c>
      <c r="I19" s="112">
        <f>IF(FixedOM_SSP2!I$48=0,1,FixedOM_SSP2!I$48/AVERAGE(FixedOM_SSP2!I$34:I$44))*FixedOM_SSP2!I40</f>
        <v>2.5</v>
      </c>
      <c r="J19" s="112">
        <f>IF(FixedOM_SSP2!J$48=0,1,FixedOM_SSP2!J$48/AVERAGE(FixedOM_SSP2!J$34:J$44))*FixedOM_SSP2!J40</f>
        <v>2.075471698113208</v>
      </c>
      <c r="K19" s="112">
        <f>IF(FixedOM_SSP2!K$48=0,1,FixedOM_SSP2!K$48/AVERAGE(FixedOM_SSP2!K$34:K$44))*FixedOM_SSP2!K40</f>
        <v>2</v>
      </c>
      <c r="L19" s="112">
        <f>IF(FixedOM_SSP2!L$48=0,1,FixedOM_SSP2!L$48/AVERAGE(FixedOM_SSP2!L$34:L$44))*FixedOM_SSP2!L40</f>
        <v>2</v>
      </c>
      <c r="M19" s="112">
        <f>IF(FixedOM_SSP2!M$48=0,1,FixedOM_SSP2!M$48/AVERAGE(FixedOM_SSP2!M$34:M$44))*FixedOM_SSP2!M40</f>
        <v>2</v>
      </c>
      <c r="N19" s="112">
        <f>IF(FixedOM_SSP2!N$48=0,1,FixedOM_SSP2!N$48/AVERAGE(FixedOM_SSP2!N$34:N$44))*FixedOM_SSP2!N40</f>
        <v>2</v>
      </c>
      <c r="O19" s="112">
        <f>IF(FixedOM_SSP2!O$48=0,1,FixedOM_SSP2!O$48/AVERAGE(FixedOM_SSP2!O$34:O$44))*FixedOM_SSP2!O40</f>
        <v>2</v>
      </c>
    </row>
    <row r="20" spans="1:15" x14ac:dyDescent="0.25">
      <c r="A20" s="119"/>
      <c r="B20" s="119" t="s">
        <v>106</v>
      </c>
      <c r="C20" s="119"/>
      <c r="D20" s="112">
        <f>IF(FixedOM_SSP2!D$48=0,1,FixedOM_SSP2!D$48/AVERAGE(FixedOM_SSP2!D$34:D$44))*FixedOM_SSP2!D41</f>
        <v>31</v>
      </c>
      <c r="E20" s="112">
        <f>IF(FixedOM_SSP2!E$48=0,1,FixedOM_SSP2!E$48/AVERAGE(FixedOM_SSP2!E$34:E$44))*FixedOM_SSP2!E41</f>
        <v>20.86915887850467</v>
      </c>
      <c r="F20" s="112">
        <f>IF(FixedOM_SSP2!F$48=0,1,FixedOM_SSP2!F$48/AVERAGE(FixedOM_SSP2!F$34:F$44))*FixedOM_SSP2!F41</f>
        <v>8.9697986577181208</v>
      </c>
      <c r="G20" s="112">
        <f>IF(FixedOM_SSP2!G$48=0,1,FixedOM_SSP2!G$48/AVERAGE(FixedOM_SSP2!G$34:G$44))*FixedOM_SSP2!G41</f>
        <v>4.9825783972125439</v>
      </c>
      <c r="H20" s="112">
        <f>IF(FixedOM_SSP2!H$48=0,1,FixedOM_SSP2!H$48/AVERAGE(FixedOM_SSP2!H$34:H$44))*FixedOM_SSP2!H41</f>
        <v>2.9891304347826089</v>
      </c>
      <c r="I20" s="112">
        <f>IF(FixedOM_SSP2!I$48=0,1,FixedOM_SSP2!I$48/AVERAGE(FixedOM_SSP2!I$34:I$44))*FixedOM_SSP2!I41</f>
        <v>2.5</v>
      </c>
      <c r="J20" s="112">
        <f>IF(FixedOM_SSP2!J$48=0,1,FixedOM_SSP2!J$48/AVERAGE(FixedOM_SSP2!J$34:J$44))*FixedOM_SSP2!J41</f>
        <v>1.9924528301886795</v>
      </c>
      <c r="K20" s="112">
        <f>IF(FixedOM_SSP2!K$48=0,1,FixedOM_SSP2!K$48/AVERAGE(FixedOM_SSP2!K$34:K$44))*FixedOM_SSP2!K41</f>
        <v>2</v>
      </c>
      <c r="L20" s="112">
        <f>IF(FixedOM_SSP2!L$48=0,1,FixedOM_SSP2!L$48/AVERAGE(FixedOM_SSP2!L$34:L$44))*FixedOM_SSP2!L41</f>
        <v>2</v>
      </c>
      <c r="M20" s="112">
        <f>IF(FixedOM_SSP2!M$48=0,1,FixedOM_SSP2!M$48/AVERAGE(FixedOM_SSP2!M$34:M$44))*FixedOM_SSP2!M41</f>
        <v>2</v>
      </c>
      <c r="N20" s="112">
        <f>IF(FixedOM_SSP2!N$48=0,1,FixedOM_SSP2!N$48/AVERAGE(FixedOM_SSP2!N$34:N$44))*FixedOM_SSP2!N41</f>
        <v>2</v>
      </c>
      <c r="O20" s="112">
        <f>IF(FixedOM_SSP2!O$48=0,1,FixedOM_SSP2!O$48/AVERAGE(FixedOM_SSP2!O$34:O$44))*FixedOM_SSP2!O41</f>
        <v>2</v>
      </c>
    </row>
    <row r="21" spans="1:15" x14ac:dyDescent="0.25">
      <c r="A21" s="119"/>
      <c r="B21" s="119" t="s">
        <v>107</v>
      </c>
      <c r="C21" s="119"/>
      <c r="D21" s="112">
        <f>IF(FixedOM_SSP2!D$48=0,1,FixedOM_SSP2!D$48/AVERAGE(FixedOM_SSP2!D$34:D$44))*FixedOM_SSP2!D42</f>
        <v>31</v>
      </c>
      <c r="E21" s="112">
        <f>IF(FixedOM_SSP2!E$48=0,1,FixedOM_SSP2!E$48/AVERAGE(FixedOM_SSP2!E$34:E$44))*FixedOM_SSP2!E42</f>
        <v>20.86915887850467</v>
      </c>
      <c r="F21" s="112">
        <f>IF(FixedOM_SSP2!F$48=0,1,FixedOM_SSP2!F$48/AVERAGE(FixedOM_SSP2!F$34:F$44))*FixedOM_SSP2!F42</f>
        <v>8.9697986577181208</v>
      </c>
      <c r="G21" s="112">
        <f>IF(FixedOM_SSP2!G$48=0,1,FixedOM_SSP2!G$48/AVERAGE(FixedOM_SSP2!G$34:G$44))*FixedOM_SSP2!G42</f>
        <v>4.9825783972125439</v>
      </c>
      <c r="H21" s="112">
        <f>IF(FixedOM_SSP2!H$48=0,1,FixedOM_SSP2!H$48/AVERAGE(FixedOM_SSP2!H$34:H$44))*FixedOM_SSP2!H42</f>
        <v>2.9891304347826089</v>
      </c>
      <c r="I21" s="112">
        <f>IF(FixedOM_SSP2!I$48=0,1,FixedOM_SSP2!I$48/AVERAGE(FixedOM_SSP2!I$34:I$44))*FixedOM_SSP2!I42</f>
        <v>2.5</v>
      </c>
      <c r="J21" s="112">
        <f>IF(FixedOM_SSP2!J$48=0,1,FixedOM_SSP2!J$48/AVERAGE(FixedOM_SSP2!J$34:J$44))*FixedOM_SSP2!J42</f>
        <v>1.9924528301886795</v>
      </c>
      <c r="K21" s="112">
        <f>IF(FixedOM_SSP2!K$48=0,1,FixedOM_SSP2!K$48/AVERAGE(FixedOM_SSP2!K$34:K$44))*FixedOM_SSP2!K42</f>
        <v>2</v>
      </c>
      <c r="L21" s="112">
        <f>IF(FixedOM_SSP2!L$48=0,1,FixedOM_SSP2!L$48/AVERAGE(FixedOM_SSP2!L$34:L$44))*FixedOM_SSP2!L42</f>
        <v>2</v>
      </c>
      <c r="M21" s="112">
        <f>IF(FixedOM_SSP2!M$48=0,1,FixedOM_SSP2!M$48/AVERAGE(FixedOM_SSP2!M$34:M$44))*FixedOM_SSP2!M42</f>
        <v>2</v>
      </c>
      <c r="N21" s="112">
        <f>IF(FixedOM_SSP2!N$48=0,1,FixedOM_SSP2!N$48/AVERAGE(FixedOM_SSP2!N$34:N$44))*FixedOM_SSP2!N42</f>
        <v>2</v>
      </c>
      <c r="O21" s="112">
        <f>IF(FixedOM_SSP2!O$48=0,1,FixedOM_SSP2!O$48/AVERAGE(FixedOM_SSP2!O$34:O$44))*FixedOM_SSP2!O42</f>
        <v>2</v>
      </c>
    </row>
    <row r="22" spans="1:15" x14ac:dyDescent="0.25">
      <c r="A22" s="119"/>
      <c r="B22" s="119" t="s">
        <v>108</v>
      </c>
      <c r="C22" s="119"/>
      <c r="D22" s="112">
        <f>IF(FixedOM_SSP2!D$48=0,1,FixedOM_SSP2!D$48/AVERAGE(FixedOM_SSP2!D$34:D$44))*FixedOM_SSP2!D43</f>
        <v>31</v>
      </c>
      <c r="E22" s="112">
        <f>IF(FixedOM_SSP2!E$48=0,1,FixedOM_SSP2!E$48/AVERAGE(FixedOM_SSP2!E$34:E$44))*FixedOM_SSP2!E43</f>
        <v>20.86915887850467</v>
      </c>
      <c r="F22" s="112">
        <f>IF(FixedOM_SSP2!F$48=0,1,FixedOM_SSP2!F$48/AVERAGE(FixedOM_SSP2!F$34:F$44))*FixedOM_SSP2!F43</f>
        <v>8.9697986577181208</v>
      </c>
      <c r="G22" s="112">
        <f>IF(FixedOM_SSP2!G$48=0,1,FixedOM_SSP2!G$48/AVERAGE(FixedOM_SSP2!G$34:G$44))*FixedOM_SSP2!G43</f>
        <v>4.9825783972125439</v>
      </c>
      <c r="H22" s="112">
        <f>IF(FixedOM_SSP2!H$48=0,1,FixedOM_SSP2!H$48/AVERAGE(FixedOM_SSP2!H$34:H$44))*FixedOM_SSP2!H43</f>
        <v>2.9891304347826089</v>
      </c>
      <c r="I22" s="112">
        <f>IF(FixedOM_SSP2!I$48=0,1,FixedOM_SSP2!I$48/AVERAGE(FixedOM_SSP2!I$34:I$44))*FixedOM_SSP2!I43</f>
        <v>2.5</v>
      </c>
      <c r="J22" s="112">
        <f>IF(FixedOM_SSP2!J$48=0,1,FixedOM_SSP2!J$48/AVERAGE(FixedOM_SSP2!J$34:J$44))*FixedOM_SSP2!J43</f>
        <v>1.9924528301886795</v>
      </c>
      <c r="K22" s="112">
        <f>IF(FixedOM_SSP2!K$48=0,1,FixedOM_SSP2!K$48/AVERAGE(FixedOM_SSP2!K$34:K$44))*FixedOM_SSP2!K43</f>
        <v>2</v>
      </c>
      <c r="L22" s="112">
        <f>IF(FixedOM_SSP2!L$48=0,1,FixedOM_SSP2!L$48/AVERAGE(FixedOM_SSP2!L$34:L$44))*FixedOM_SSP2!L43</f>
        <v>2</v>
      </c>
      <c r="M22" s="112">
        <f>IF(FixedOM_SSP2!M$48=0,1,FixedOM_SSP2!M$48/AVERAGE(FixedOM_SSP2!M$34:M$44))*FixedOM_SSP2!M43</f>
        <v>2</v>
      </c>
      <c r="N22" s="112">
        <f>IF(FixedOM_SSP2!N$48=0,1,FixedOM_SSP2!N$48/AVERAGE(FixedOM_SSP2!N$34:N$44))*FixedOM_SSP2!N43</f>
        <v>2</v>
      </c>
      <c r="O22" s="112">
        <f>IF(FixedOM_SSP2!O$48=0,1,FixedOM_SSP2!O$48/AVERAGE(FixedOM_SSP2!O$34:O$44))*FixedOM_SSP2!O43</f>
        <v>2</v>
      </c>
    </row>
    <row r="23" spans="1:15" x14ac:dyDescent="0.25">
      <c r="A23" s="119"/>
      <c r="B23" s="119" t="s">
        <v>109</v>
      </c>
      <c r="C23" s="119"/>
      <c r="D23" s="112">
        <f>IF(FixedOM_SSP2!D$48=0,1,FixedOM_SSP2!D$48/AVERAGE(FixedOM_SSP2!D$34:D$44))*FixedOM_SSP2!D44</f>
        <v>31</v>
      </c>
      <c r="E23" s="112">
        <f>IF(FixedOM_SSP2!E$48=0,1,FixedOM_SSP2!E$48/AVERAGE(FixedOM_SSP2!E$34:E$44))*FixedOM_SSP2!E44</f>
        <v>20.86915887850467</v>
      </c>
      <c r="F23" s="112">
        <f>IF(FixedOM_SSP2!F$48=0,1,FixedOM_SSP2!F$48/AVERAGE(FixedOM_SSP2!F$34:F$44))*FixedOM_SSP2!F44</f>
        <v>8.9697986577181208</v>
      </c>
      <c r="G23" s="112">
        <f>IF(FixedOM_SSP2!G$48=0,1,FixedOM_SSP2!G$48/AVERAGE(FixedOM_SSP2!G$34:G$44))*FixedOM_SSP2!G44</f>
        <v>4.9825783972125439</v>
      </c>
      <c r="H23" s="112">
        <f>IF(FixedOM_SSP2!H$48=0,1,FixedOM_SSP2!H$48/AVERAGE(FixedOM_SSP2!H$34:H$44))*FixedOM_SSP2!H44</f>
        <v>2.9891304347826089</v>
      </c>
      <c r="I23" s="112">
        <f>IF(FixedOM_SSP2!I$48=0,1,FixedOM_SSP2!I$48/AVERAGE(FixedOM_SSP2!I$34:I$44))*FixedOM_SSP2!I44</f>
        <v>2.5</v>
      </c>
      <c r="J23" s="112">
        <f>IF(FixedOM_SSP2!J$48=0,1,FixedOM_SSP2!J$48/AVERAGE(FixedOM_SSP2!J$34:J$44))*FixedOM_SSP2!J44</f>
        <v>1.9924528301886795</v>
      </c>
      <c r="K23" s="112">
        <f>IF(FixedOM_SSP2!K$48=0,1,FixedOM_SSP2!K$48/AVERAGE(FixedOM_SSP2!K$34:K$44))*FixedOM_SSP2!K44</f>
        <v>2</v>
      </c>
      <c r="L23" s="112">
        <f>IF(FixedOM_SSP2!L$48=0,1,FixedOM_SSP2!L$48/AVERAGE(FixedOM_SSP2!L$34:L$44))*FixedOM_SSP2!L44</f>
        <v>2</v>
      </c>
      <c r="M23" s="112">
        <f>IF(FixedOM_SSP2!M$48=0,1,FixedOM_SSP2!M$48/AVERAGE(FixedOM_SSP2!M$34:M$44))*FixedOM_SSP2!M44</f>
        <v>2</v>
      </c>
      <c r="N23" s="112">
        <f>IF(FixedOM_SSP2!N$48=0,1,FixedOM_SSP2!N$48/AVERAGE(FixedOM_SSP2!N$34:N$44))*FixedOM_SSP2!N44</f>
        <v>2</v>
      </c>
      <c r="O23" s="112">
        <f>IF(FixedOM_SSP2!O$48=0,1,FixedOM_SSP2!O$48/AVERAGE(FixedOM_SSP2!O$34:O$44))*FixedOM_SSP2!O44</f>
        <v>2</v>
      </c>
    </row>
    <row r="24" spans="1:15" x14ac:dyDescent="0.25">
      <c r="A24" s="119" t="s">
        <v>128</v>
      </c>
      <c r="B24" s="119" t="s">
        <v>99</v>
      </c>
      <c r="C24" s="119"/>
      <c r="D24" s="112" t="str">
        <f>IFERROR(IF(FixedOM_SSP2!D$80=0,1,FixedOM_SSP2!D$80/AVERAGE(FixedOM_SSP2!D$68:D$78))*FixedOM_SSP2!D68,"")</f>
        <v/>
      </c>
      <c r="E24" s="112">
        <f>IFERROR(IF(FixedOM_SSP2!E$80=0,1,FixedOM_SSP2!E$80/AVERAGE(FixedOM_SSP2!E$68:E$78))*FixedOM_SSP2!E68,"")</f>
        <v>10.802647058823528</v>
      </c>
      <c r="F24" s="112">
        <f>IFERROR(IF(FixedOM_SSP2!F$80=0,1,FixedOM_SSP2!F$80/AVERAGE(FixedOM_SSP2!F$68:F$78))*FixedOM_SSP2!F68,"")</f>
        <v>9.2502666666666631</v>
      </c>
      <c r="G24" s="112">
        <f>IFERROR(IF(FixedOM_SSP2!G$80=0,1,FixedOM_SSP2!G$80/AVERAGE(FixedOM_SSP2!G$68:G$78))*FixedOM_SSP2!G68,"")</f>
        <v>7.9755116803278669</v>
      </c>
      <c r="H24" s="112">
        <f>IFERROR(IF(FixedOM_SSP2!H$80=0,1,FixedOM_SSP2!H$80/AVERAGE(FixedOM_SSP2!H$68:H$78))*FixedOM_SSP2!H68,"")</f>
        <v>6.7736327702702681</v>
      </c>
      <c r="I24" s="112">
        <f>IFERROR(IF(FixedOM_SSP2!I$80=0,1,FixedOM_SSP2!I$80/AVERAGE(FixedOM_SSP2!I$68:I$78))*FixedOM_SSP2!I68,"")</f>
        <v>5.7518302668749985</v>
      </c>
      <c r="J24" s="112">
        <f>IFERROR(IF(FixedOM_SSP2!J$80=0,1,FixedOM_SSP2!J$80/AVERAGE(FixedOM_SSP2!J$68:J$78))*FixedOM_SSP2!J68,"")</f>
        <v>4.9384401281249986</v>
      </c>
      <c r="K24" s="112">
        <f>IFERROR(IF(FixedOM_SSP2!K$80=0,1,FixedOM_SSP2!K$80/AVERAGE(FixedOM_SSP2!K$68:K$78))*FixedOM_SSP2!K68,"")</f>
        <v>4.1505092312780878</v>
      </c>
      <c r="L24" s="112">
        <f>IFERROR(IF(FixedOM_SSP2!L$80=0,1,FixedOM_SSP2!L$80/AVERAGE(FixedOM_SSP2!L$68:L$78))*FixedOM_SSP2!L68,"")</f>
        <v>3.5680229925703113</v>
      </c>
      <c r="M24" s="112">
        <f>IFERROR(IF(FixedOM_SSP2!M$80=0,1,FixedOM_SSP2!M$80/AVERAGE(FixedOM_SSP2!M$68:M$78))*FixedOM_SSP2!M68,"")</f>
        <v>3.0328195436847647</v>
      </c>
      <c r="N24" s="112">
        <f>IFERROR(IF(FixedOM_SSP2!N$80=0,1,FixedOM_SSP2!N$80/AVERAGE(FixedOM_SSP2!N$68:N$78))*FixedOM_SSP2!N68,"")</f>
        <v>2.5778966121320495</v>
      </c>
      <c r="O24" s="112">
        <f>IFERROR(IF(FixedOM_SSP2!O$80=0,1,FixedOM_SSP2!O$80/AVERAGE(FixedOM_SSP2!O$68:O$78))*FixedOM_SSP2!O68,"")</f>
        <v>3</v>
      </c>
    </row>
    <row r="25" spans="1:15" x14ac:dyDescent="0.25">
      <c r="A25" s="119"/>
      <c r="B25" s="119" t="s">
        <v>100</v>
      </c>
      <c r="C25" s="119"/>
      <c r="D25" s="112" t="str">
        <f>IFERROR(IF(FixedOM_SSP2!D$80=0,1,FixedOM_SSP2!D$80/AVERAGE(FixedOM_SSP2!D$68:D$78))*FixedOM_SSP2!D69,"")</f>
        <v/>
      </c>
      <c r="E25" s="112">
        <f>IFERROR(IF(FixedOM_SSP2!E$80=0,1,FixedOM_SSP2!E$80/AVERAGE(FixedOM_SSP2!E$68:E$78))*FixedOM_SSP2!E69,"")</f>
        <v>10.802647058823528</v>
      </c>
      <c r="F25" s="112">
        <f>IFERROR(IF(FixedOM_SSP2!F$80=0,1,FixedOM_SSP2!F$80/AVERAGE(FixedOM_SSP2!F$68:F$78))*FixedOM_SSP2!F69,"")</f>
        <v>9.2502666666666631</v>
      </c>
      <c r="G25" s="112">
        <f>IFERROR(IF(FixedOM_SSP2!G$80=0,1,FixedOM_SSP2!G$80/AVERAGE(FixedOM_SSP2!G$68:G$78))*FixedOM_SSP2!G69,"")</f>
        <v>7.9755116803278669</v>
      </c>
      <c r="H25" s="112">
        <f>IFERROR(IF(FixedOM_SSP2!H$80=0,1,FixedOM_SSP2!H$80/AVERAGE(FixedOM_SSP2!H$68:H$78))*FixedOM_SSP2!H69,"")</f>
        <v>6.7736327702702681</v>
      </c>
      <c r="I25" s="112">
        <f>IFERROR(IF(FixedOM_SSP2!I$80=0,1,FixedOM_SSP2!I$80/AVERAGE(FixedOM_SSP2!I$68:I$78))*FixedOM_SSP2!I69,"")</f>
        <v>5.7518302668749985</v>
      </c>
      <c r="J25" s="112">
        <f>IFERROR(IF(FixedOM_SSP2!J$80=0,1,FixedOM_SSP2!J$80/AVERAGE(FixedOM_SSP2!J$68:J$78))*FixedOM_SSP2!J69,"")</f>
        <v>4.9384401281249986</v>
      </c>
      <c r="K25" s="112">
        <f>IFERROR(IF(FixedOM_SSP2!K$80=0,1,FixedOM_SSP2!K$80/AVERAGE(FixedOM_SSP2!K$68:K$78))*FixedOM_SSP2!K69,"")</f>
        <v>4.1505092312780878</v>
      </c>
      <c r="L25" s="112">
        <f>IFERROR(IF(FixedOM_SSP2!L$80=0,1,FixedOM_SSP2!L$80/AVERAGE(FixedOM_SSP2!L$68:L$78))*FixedOM_SSP2!L69,"")</f>
        <v>3.5680229925703113</v>
      </c>
      <c r="M25" s="112">
        <f>IFERROR(IF(FixedOM_SSP2!M$80=0,1,FixedOM_SSP2!M$80/AVERAGE(FixedOM_SSP2!M$68:M$78))*FixedOM_SSP2!M69,"")</f>
        <v>3.0328195436847647</v>
      </c>
      <c r="N25" s="112">
        <f>IFERROR(IF(FixedOM_SSP2!N$80=0,1,FixedOM_SSP2!N$80/AVERAGE(FixedOM_SSP2!N$68:N$78))*FixedOM_SSP2!N69,"")</f>
        <v>2.5778966121320495</v>
      </c>
      <c r="O25" s="112">
        <f>IFERROR(IF(FixedOM_SSP2!O$80=0,1,FixedOM_SSP2!O$80/AVERAGE(FixedOM_SSP2!O$68:O$78))*FixedOM_SSP2!O69,"")</f>
        <v>3</v>
      </c>
    </row>
    <row r="26" spans="1:15" x14ac:dyDescent="0.25">
      <c r="A26" s="119"/>
      <c r="B26" s="119" t="s">
        <v>101</v>
      </c>
      <c r="C26" s="119"/>
      <c r="D26" s="112" t="str">
        <f>IFERROR(IF(FixedOM_SSP2!D$80=0,1,FixedOM_SSP2!D$80/AVERAGE(FixedOM_SSP2!D$68:D$78))*FixedOM_SSP2!D70,"")</f>
        <v/>
      </c>
      <c r="E26" s="112">
        <f>IFERROR(IF(FixedOM_SSP2!E$80=0,1,FixedOM_SSP2!E$80/AVERAGE(FixedOM_SSP2!E$68:E$78))*FixedOM_SSP2!E70,"")</f>
        <v>10.802647058823528</v>
      </c>
      <c r="F26" s="112">
        <f>IFERROR(IF(FixedOM_SSP2!F$80=0,1,FixedOM_SSP2!F$80/AVERAGE(FixedOM_SSP2!F$68:F$78))*FixedOM_SSP2!F70,"")</f>
        <v>9.2502666666666631</v>
      </c>
      <c r="G26" s="112">
        <f>IFERROR(IF(FixedOM_SSP2!G$80=0,1,FixedOM_SSP2!G$80/AVERAGE(FixedOM_SSP2!G$68:G$78))*FixedOM_SSP2!G70,"")</f>
        <v>7.9755116803278669</v>
      </c>
      <c r="H26" s="112">
        <f>IFERROR(IF(FixedOM_SSP2!H$80=0,1,FixedOM_SSP2!H$80/AVERAGE(FixedOM_SSP2!H$68:H$78))*FixedOM_SSP2!H70,"")</f>
        <v>6.7736327702702681</v>
      </c>
      <c r="I26" s="112">
        <f>IFERROR(IF(FixedOM_SSP2!I$80=0,1,FixedOM_SSP2!I$80/AVERAGE(FixedOM_SSP2!I$68:I$78))*FixedOM_SSP2!I70,"")</f>
        <v>5.7518302668749985</v>
      </c>
      <c r="J26" s="112">
        <f>IFERROR(IF(FixedOM_SSP2!J$80=0,1,FixedOM_SSP2!J$80/AVERAGE(FixedOM_SSP2!J$68:J$78))*FixedOM_SSP2!J70,"")</f>
        <v>4.9384401281249986</v>
      </c>
      <c r="K26" s="112">
        <f>IFERROR(IF(FixedOM_SSP2!K$80=0,1,FixedOM_SSP2!K$80/AVERAGE(FixedOM_SSP2!K$68:K$78))*FixedOM_SSP2!K70,"")</f>
        <v>4.1505092312780878</v>
      </c>
      <c r="L26" s="112">
        <f>IFERROR(IF(FixedOM_SSP2!L$80=0,1,FixedOM_SSP2!L$80/AVERAGE(FixedOM_SSP2!L$68:L$78))*FixedOM_SSP2!L70,"")</f>
        <v>3.5680229925703113</v>
      </c>
      <c r="M26" s="112">
        <f>IFERROR(IF(FixedOM_SSP2!M$80=0,1,FixedOM_SSP2!M$80/AVERAGE(FixedOM_SSP2!M$68:M$78))*FixedOM_SSP2!M70,"")</f>
        <v>3.0328195436847647</v>
      </c>
      <c r="N26" s="112">
        <f>IFERROR(IF(FixedOM_SSP2!N$80=0,1,FixedOM_SSP2!N$80/AVERAGE(FixedOM_SSP2!N$68:N$78))*FixedOM_SSP2!N70,"")</f>
        <v>2.5778966121320495</v>
      </c>
      <c r="O26" s="112">
        <f>IFERROR(IF(FixedOM_SSP2!O$80=0,1,FixedOM_SSP2!O$80/AVERAGE(FixedOM_SSP2!O$68:O$78))*FixedOM_SSP2!O70,"")</f>
        <v>3</v>
      </c>
    </row>
    <row r="27" spans="1:15" x14ac:dyDescent="0.25">
      <c r="A27" s="119"/>
      <c r="B27" s="119" t="s">
        <v>102</v>
      </c>
      <c r="C27" s="119"/>
      <c r="D27" s="112" t="str">
        <f>IFERROR(IF(FixedOM_SSP2!D$80=0,1,FixedOM_SSP2!D$80/AVERAGE(FixedOM_SSP2!D$68:D$78))*FixedOM_SSP2!D71,"")</f>
        <v/>
      </c>
      <c r="E27" s="112">
        <f>IFERROR(IF(FixedOM_SSP2!E$80=0,1,FixedOM_SSP2!E$80/AVERAGE(FixedOM_SSP2!E$68:E$78))*FixedOM_SSP2!E71,"")</f>
        <v>10.802647058823528</v>
      </c>
      <c r="F27" s="112">
        <f>IFERROR(IF(FixedOM_SSP2!F$80=0,1,FixedOM_SSP2!F$80/AVERAGE(FixedOM_SSP2!F$68:F$78))*FixedOM_SSP2!F71,"")</f>
        <v>9.2502666666666631</v>
      </c>
      <c r="G27" s="112">
        <f>IFERROR(IF(FixedOM_SSP2!G$80=0,1,FixedOM_SSP2!G$80/AVERAGE(FixedOM_SSP2!G$68:G$78))*FixedOM_SSP2!G71,"")</f>
        <v>7.9755116803278669</v>
      </c>
      <c r="H27" s="112">
        <f>IFERROR(IF(FixedOM_SSP2!H$80=0,1,FixedOM_SSP2!H$80/AVERAGE(FixedOM_SSP2!H$68:H$78))*FixedOM_SSP2!H71,"")</f>
        <v>6.7736327702702681</v>
      </c>
      <c r="I27" s="112">
        <f>IFERROR(IF(FixedOM_SSP2!I$80=0,1,FixedOM_SSP2!I$80/AVERAGE(FixedOM_SSP2!I$68:I$78))*FixedOM_SSP2!I71,"")</f>
        <v>5.7518302668749985</v>
      </c>
      <c r="J27" s="112">
        <f>IFERROR(IF(FixedOM_SSP2!J$80=0,1,FixedOM_SSP2!J$80/AVERAGE(FixedOM_SSP2!J$68:J$78))*FixedOM_SSP2!J71,"")</f>
        <v>4.9384401281249986</v>
      </c>
      <c r="K27" s="112">
        <f>IFERROR(IF(FixedOM_SSP2!K$80=0,1,FixedOM_SSP2!K$80/AVERAGE(FixedOM_SSP2!K$68:K$78))*FixedOM_SSP2!K71,"")</f>
        <v>4.1505092312780878</v>
      </c>
      <c r="L27" s="112">
        <f>IFERROR(IF(FixedOM_SSP2!L$80=0,1,FixedOM_SSP2!L$80/AVERAGE(FixedOM_SSP2!L$68:L$78))*FixedOM_SSP2!L71,"")</f>
        <v>3.5680229925703113</v>
      </c>
      <c r="M27" s="112">
        <f>IFERROR(IF(FixedOM_SSP2!M$80=0,1,FixedOM_SSP2!M$80/AVERAGE(FixedOM_SSP2!M$68:M$78))*FixedOM_SSP2!M71,"")</f>
        <v>3.0328195436847647</v>
      </c>
      <c r="N27" s="112">
        <f>IFERROR(IF(FixedOM_SSP2!N$80=0,1,FixedOM_SSP2!N$80/AVERAGE(FixedOM_SSP2!N$68:N$78))*FixedOM_SSP2!N71,"")</f>
        <v>2.5778966121320495</v>
      </c>
      <c r="O27" s="112">
        <f>IFERROR(IF(FixedOM_SSP2!O$80=0,1,FixedOM_SSP2!O$80/AVERAGE(FixedOM_SSP2!O$68:O$78))*FixedOM_SSP2!O71,"")</f>
        <v>3</v>
      </c>
    </row>
    <row r="28" spans="1:15" x14ac:dyDescent="0.25">
      <c r="A28" s="119"/>
      <c r="B28" s="119" t="s">
        <v>103</v>
      </c>
      <c r="C28" s="119"/>
      <c r="D28" s="112" t="str">
        <f>IFERROR(IF(FixedOM_SSP2!D$80=0,1,FixedOM_SSP2!D$80/AVERAGE(FixedOM_SSP2!D$68:D$78))*FixedOM_SSP2!D72,"")</f>
        <v/>
      </c>
      <c r="E28" s="112">
        <f>IFERROR(IF(FixedOM_SSP2!E$80=0,1,FixedOM_SSP2!E$80/AVERAGE(FixedOM_SSP2!E$68:E$78))*FixedOM_SSP2!E72,"")</f>
        <v>10.802647058823528</v>
      </c>
      <c r="F28" s="112">
        <f>IFERROR(IF(FixedOM_SSP2!F$80=0,1,FixedOM_SSP2!F$80/AVERAGE(FixedOM_SSP2!F$68:F$78))*FixedOM_SSP2!F72,"")</f>
        <v>9.2502666666666631</v>
      </c>
      <c r="G28" s="112">
        <f>IFERROR(IF(FixedOM_SSP2!G$80=0,1,FixedOM_SSP2!G$80/AVERAGE(FixedOM_SSP2!G$68:G$78))*FixedOM_SSP2!G72,"")</f>
        <v>7.9755116803278669</v>
      </c>
      <c r="H28" s="112">
        <f>IFERROR(IF(FixedOM_SSP2!H$80=0,1,FixedOM_SSP2!H$80/AVERAGE(FixedOM_SSP2!H$68:H$78))*FixedOM_SSP2!H72,"")</f>
        <v>6.7736327702702681</v>
      </c>
      <c r="I28" s="112">
        <f>IFERROR(IF(FixedOM_SSP2!I$80=0,1,FixedOM_SSP2!I$80/AVERAGE(FixedOM_SSP2!I$68:I$78))*FixedOM_SSP2!I72,"")</f>
        <v>5.7518302668749985</v>
      </c>
      <c r="J28" s="112">
        <f>IFERROR(IF(FixedOM_SSP2!J$80=0,1,FixedOM_SSP2!J$80/AVERAGE(FixedOM_SSP2!J$68:J$78))*FixedOM_SSP2!J72,"")</f>
        <v>4.9384401281249986</v>
      </c>
      <c r="K28" s="112">
        <f>IFERROR(IF(FixedOM_SSP2!K$80=0,1,FixedOM_SSP2!K$80/AVERAGE(FixedOM_SSP2!K$68:K$78))*FixedOM_SSP2!K72,"")</f>
        <v>4.1505092312780878</v>
      </c>
      <c r="L28" s="112">
        <f>IFERROR(IF(FixedOM_SSP2!L$80=0,1,FixedOM_SSP2!L$80/AVERAGE(FixedOM_SSP2!L$68:L$78))*FixedOM_SSP2!L72,"")</f>
        <v>3.5680229925703113</v>
      </c>
      <c r="M28" s="112">
        <f>IFERROR(IF(FixedOM_SSP2!M$80=0,1,FixedOM_SSP2!M$80/AVERAGE(FixedOM_SSP2!M$68:M$78))*FixedOM_SSP2!M72,"")</f>
        <v>3.0328195436847647</v>
      </c>
      <c r="N28" s="112">
        <f>IFERROR(IF(FixedOM_SSP2!N$80=0,1,FixedOM_SSP2!N$80/AVERAGE(FixedOM_SSP2!N$68:N$78))*FixedOM_SSP2!N72,"")</f>
        <v>2.5778966121320495</v>
      </c>
      <c r="O28" s="112">
        <f>IFERROR(IF(FixedOM_SSP2!O$80=0,1,FixedOM_SSP2!O$80/AVERAGE(FixedOM_SSP2!O$68:O$78))*FixedOM_SSP2!O72,"")</f>
        <v>3</v>
      </c>
    </row>
    <row r="29" spans="1:15" x14ac:dyDescent="0.25">
      <c r="A29" s="119"/>
      <c r="B29" s="119" t="s">
        <v>104</v>
      </c>
      <c r="C29" s="119"/>
      <c r="D29" s="112" t="str">
        <f>IFERROR(IF(FixedOM_SSP2!D$80=0,1,FixedOM_SSP2!D$80/AVERAGE(FixedOM_SSP2!D$68:D$78))*FixedOM_SSP2!D73,"")</f>
        <v/>
      </c>
      <c r="E29" s="112">
        <f>IFERROR(IF(FixedOM_SSP2!E$80=0,1,FixedOM_SSP2!E$80/AVERAGE(FixedOM_SSP2!E$68:E$78))*FixedOM_SSP2!E73,"")</f>
        <v>10.802647058823528</v>
      </c>
      <c r="F29" s="112">
        <f>IFERROR(IF(FixedOM_SSP2!F$80=0,1,FixedOM_SSP2!F$80/AVERAGE(FixedOM_SSP2!F$68:F$78))*FixedOM_SSP2!F73,"")</f>
        <v>9.2502666666666631</v>
      </c>
      <c r="G29" s="112">
        <f>IFERROR(IF(FixedOM_SSP2!G$80=0,1,FixedOM_SSP2!G$80/AVERAGE(FixedOM_SSP2!G$68:G$78))*FixedOM_SSP2!G73,"")</f>
        <v>7.9755116803278669</v>
      </c>
      <c r="H29" s="112">
        <f>IFERROR(IF(FixedOM_SSP2!H$80=0,1,FixedOM_SSP2!H$80/AVERAGE(FixedOM_SSP2!H$68:H$78))*FixedOM_SSP2!H73,"")</f>
        <v>6.7736327702702681</v>
      </c>
      <c r="I29" s="112">
        <f>IFERROR(IF(FixedOM_SSP2!I$80=0,1,FixedOM_SSP2!I$80/AVERAGE(FixedOM_SSP2!I$68:I$78))*FixedOM_SSP2!I73,"")</f>
        <v>5.7518302668749985</v>
      </c>
      <c r="J29" s="112">
        <f>IFERROR(IF(FixedOM_SSP2!J$80=0,1,FixedOM_SSP2!J$80/AVERAGE(FixedOM_SSP2!J$68:J$78))*FixedOM_SSP2!J73,"")</f>
        <v>4.9384401281249986</v>
      </c>
      <c r="K29" s="112">
        <f>IFERROR(IF(FixedOM_SSP2!K$80=0,1,FixedOM_SSP2!K$80/AVERAGE(FixedOM_SSP2!K$68:K$78))*FixedOM_SSP2!K73,"")</f>
        <v>4.1505092312780878</v>
      </c>
      <c r="L29" s="112">
        <f>IFERROR(IF(FixedOM_SSP2!L$80=0,1,FixedOM_SSP2!L$80/AVERAGE(FixedOM_SSP2!L$68:L$78))*FixedOM_SSP2!L73,"")</f>
        <v>3.5680229925703113</v>
      </c>
      <c r="M29" s="112">
        <f>IFERROR(IF(FixedOM_SSP2!M$80=0,1,FixedOM_SSP2!M$80/AVERAGE(FixedOM_SSP2!M$68:M$78))*FixedOM_SSP2!M73,"")</f>
        <v>3.0328195436847647</v>
      </c>
      <c r="N29" s="112">
        <f>IFERROR(IF(FixedOM_SSP2!N$80=0,1,FixedOM_SSP2!N$80/AVERAGE(FixedOM_SSP2!N$68:N$78))*FixedOM_SSP2!N73,"")</f>
        <v>2.5778966121320495</v>
      </c>
      <c r="O29" s="112">
        <f>IFERROR(IF(FixedOM_SSP2!O$80=0,1,FixedOM_SSP2!O$80/AVERAGE(FixedOM_SSP2!O$68:O$78))*FixedOM_SSP2!O73,"")</f>
        <v>3</v>
      </c>
    </row>
    <row r="30" spans="1:15" x14ac:dyDescent="0.25">
      <c r="A30" s="119"/>
      <c r="B30" s="119" t="s">
        <v>105</v>
      </c>
      <c r="C30" s="119"/>
      <c r="D30" s="112" t="str">
        <f>IFERROR(IF(FixedOM_SSP2!D$80=0,1,FixedOM_SSP2!D$80/AVERAGE(FixedOM_SSP2!D$68:D$78))*FixedOM_SSP2!D74,"")</f>
        <v/>
      </c>
      <c r="E30" s="112">
        <f>IFERROR(IF(FixedOM_SSP2!E$80=0,1,FixedOM_SSP2!E$80/AVERAGE(FixedOM_SSP2!E$68:E$78))*FixedOM_SSP2!E74,"")</f>
        <v>14.403529411764705</v>
      </c>
      <c r="F30" s="112">
        <f>IFERROR(IF(FixedOM_SSP2!F$80=0,1,FixedOM_SSP2!F$80/AVERAGE(FixedOM_SSP2!F$68:F$78))*FixedOM_SSP2!F74,"")</f>
        <v>11.56283333333333</v>
      </c>
      <c r="G30" s="112">
        <f>IFERROR(IF(FixedOM_SSP2!G$80=0,1,FixedOM_SSP2!G$80/AVERAGE(FixedOM_SSP2!G$68:G$78))*FixedOM_SSP2!G74,"")</f>
        <v>8.7005581967213086</v>
      </c>
      <c r="H30" s="112">
        <f>IFERROR(IF(FixedOM_SSP2!H$80=0,1,FixedOM_SSP2!H$80/AVERAGE(FixedOM_SSP2!H$68:H$78))*FixedOM_SSP2!H74,"")</f>
        <v>7.4509960472972949</v>
      </c>
      <c r="I30" s="112">
        <f>IFERROR(IF(FixedOM_SSP2!I$80=0,1,FixedOM_SSP2!I$80/AVERAGE(FixedOM_SSP2!I$68:I$78))*FixedOM_SSP2!I74,"")</f>
        <v>6.3909225187499983</v>
      </c>
      <c r="J30" s="112">
        <f>IFERROR(IF(FixedOM_SSP2!J$80=0,1,FixedOM_SSP2!J$80/AVERAGE(FixedOM_SSP2!J$68:J$78))*FixedOM_SSP2!J74,"")</f>
        <v>4.9384401281249986</v>
      </c>
      <c r="K30" s="112">
        <f>IFERROR(IF(FixedOM_SSP2!K$80=0,1,FixedOM_SSP2!K$80/AVERAGE(FixedOM_SSP2!K$68:K$78))*FixedOM_SSP2!K74,"")</f>
        <v>4.6693228851878485</v>
      </c>
      <c r="L30" s="112">
        <f>IFERROR(IF(FixedOM_SSP2!L$80=0,1,FixedOM_SSP2!L$80/AVERAGE(FixedOM_SSP2!L$68:L$78))*FixedOM_SSP2!L74,"")</f>
        <v>3.5680229925703113</v>
      </c>
      <c r="M30" s="112">
        <f>IFERROR(IF(FixedOM_SSP2!M$80=0,1,FixedOM_SSP2!M$80/AVERAGE(FixedOM_SSP2!M$68:M$78))*FixedOM_SSP2!M74,"")</f>
        <v>3.0328195436847647</v>
      </c>
      <c r="N30" s="112">
        <f>IFERROR(IF(FixedOM_SSP2!N$80=0,1,FixedOM_SSP2!N$80/AVERAGE(FixedOM_SSP2!N$68:N$78))*FixedOM_SSP2!N74,"")</f>
        <v>2.5778966121320495</v>
      </c>
      <c r="O30" s="112">
        <f>IFERROR(IF(FixedOM_SSP2!O$80=0,1,FixedOM_SSP2!O$80/AVERAGE(FixedOM_SSP2!O$68:O$78))*FixedOM_SSP2!O74,"")</f>
        <v>3</v>
      </c>
    </row>
    <row r="31" spans="1:15" x14ac:dyDescent="0.25">
      <c r="A31" s="119"/>
      <c r="B31" s="119" t="s">
        <v>106</v>
      </c>
      <c r="C31" s="119"/>
      <c r="D31" s="112" t="str">
        <f>IFERROR(IF(FixedOM_SSP2!D$80=0,1,FixedOM_SSP2!D$80/AVERAGE(FixedOM_SSP2!D$68:D$78))*FixedOM_SSP2!D75,"")</f>
        <v/>
      </c>
      <c r="E31" s="112">
        <f>IFERROR(IF(FixedOM_SSP2!E$80=0,1,FixedOM_SSP2!E$80/AVERAGE(FixedOM_SSP2!E$68:E$78))*FixedOM_SSP2!E75,"")</f>
        <v>10.802647058823528</v>
      </c>
      <c r="F31" s="112">
        <f>IFERROR(IF(FixedOM_SSP2!F$80=0,1,FixedOM_SSP2!F$80/AVERAGE(FixedOM_SSP2!F$68:F$78))*FixedOM_SSP2!F75,"")</f>
        <v>9.2502666666666631</v>
      </c>
      <c r="G31" s="112">
        <f>IFERROR(IF(FixedOM_SSP2!G$80=0,1,FixedOM_SSP2!G$80/AVERAGE(FixedOM_SSP2!G$68:G$78))*FixedOM_SSP2!G75,"")</f>
        <v>7.9755116803278669</v>
      </c>
      <c r="H31" s="112">
        <f>IFERROR(IF(FixedOM_SSP2!H$80=0,1,FixedOM_SSP2!H$80/AVERAGE(FixedOM_SSP2!H$68:H$78))*FixedOM_SSP2!H75,"")</f>
        <v>6.7736327702702681</v>
      </c>
      <c r="I31" s="112">
        <f>IFERROR(IF(FixedOM_SSP2!I$80=0,1,FixedOM_SSP2!I$80/AVERAGE(FixedOM_SSP2!I$68:I$78))*FixedOM_SSP2!I75,"")</f>
        <v>5.7518302668749985</v>
      </c>
      <c r="J31" s="112">
        <f>IFERROR(IF(FixedOM_SSP2!J$80=0,1,FixedOM_SSP2!J$80/AVERAGE(FixedOM_SSP2!J$68:J$78))*FixedOM_SSP2!J75,"")</f>
        <v>4.9384401281249986</v>
      </c>
      <c r="K31" s="112">
        <f>IFERROR(IF(FixedOM_SSP2!K$80=0,1,FixedOM_SSP2!K$80/AVERAGE(FixedOM_SSP2!K$68:K$78))*FixedOM_SSP2!K75,"")</f>
        <v>4.1505092312780878</v>
      </c>
      <c r="L31" s="112">
        <f>IFERROR(IF(FixedOM_SSP2!L$80=0,1,FixedOM_SSP2!L$80/AVERAGE(FixedOM_SSP2!L$68:L$78))*FixedOM_SSP2!L75,"")</f>
        <v>3.5680229925703113</v>
      </c>
      <c r="M31" s="112">
        <f>IFERROR(IF(FixedOM_SSP2!M$80=0,1,FixedOM_SSP2!M$80/AVERAGE(FixedOM_SSP2!M$68:M$78))*FixedOM_SSP2!M75,"")</f>
        <v>3.0328195436847647</v>
      </c>
      <c r="N31" s="112">
        <f>IFERROR(IF(FixedOM_SSP2!N$80=0,1,FixedOM_SSP2!N$80/AVERAGE(FixedOM_SSP2!N$68:N$78))*FixedOM_SSP2!N75,"")</f>
        <v>2.5778966121320495</v>
      </c>
      <c r="O31" s="112">
        <f>IFERROR(IF(FixedOM_SSP2!O$80=0,1,FixedOM_SSP2!O$80/AVERAGE(FixedOM_SSP2!O$68:O$78))*FixedOM_SSP2!O75,"")</f>
        <v>3</v>
      </c>
    </row>
    <row r="32" spans="1:15" x14ac:dyDescent="0.25">
      <c r="A32" s="119"/>
      <c r="B32" s="119" t="s">
        <v>107</v>
      </c>
      <c r="C32" s="119"/>
      <c r="D32" s="112" t="str">
        <f>IFERROR(IF(FixedOM_SSP2!D$80=0,1,FixedOM_SSP2!D$80/AVERAGE(FixedOM_SSP2!D$68:D$78))*FixedOM_SSP2!D76,"")</f>
        <v/>
      </c>
      <c r="E32" s="112">
        <f>IFERROR(IF(FixedOM_SSP2!E$80=0,1,FixedOM_SSP2!E$80/AVERAGE(FixedOM_SSP2!E$68:E$78))*FixedOM_SSP2!E76,"")</f>
        <v>10.802647058823528</v>
      </c>
      <c r="F32" s="112">
        <f>IFERROR(IF(FixedOM_SSP2!F$80=0,1,FixedOM_SSP2!F$80/AVERAGE(FixedOM_SSP2!F$68:F$78))*FixedOM_SSP2!F76,"")</f>
        <v>9.2502666666666631</v>
      </c>
      <c r="G32" s="112">
        <f>IFERROR(IF(FixedOM_SSP2!G$80=0,1,FixedOM_SSP2!G$80/AVERAGE(FixedOM_SSP2!G$68:G$78))*FixedOM_SSP2!G76,"")</f>
        <v>7.9755116803278669</v>
      </c>
      <c r="H32" s="112">
        <f>IFERROR(IF(FixedOM_SSP2!H$80=0,1,FixedOM_SSP2!H$80/AVERAGE(FixedOM_SSP2!H$68:H$78))*FixedOM_SSP2!H76,"")</f>
        <v>6.7736327702702681</v>
      </c>
      <c r="I32" s="112">
        <f>IFERROR(IF(FixedOM_SSP2!I$80=0,1,FixedOM_SSP2!I$80/AVERAGE(FixedOM_SSP2!I$68:I$78))*FixedOM_SSP2!I76,"")</f>
        <v>5.7518302668749985</v>
      </c>
      <c r="J32" s="112">
        <f>IFERROR(IF(FixedOM_SSP2!J$80=0,1,FixedOM_SSP2!J$80/AVERAGE(FixedOM_SSP2!J$68:J$78))*FixedOM_SSP2!J76,"")</f>
        <v>4.9384401281249986</v>
      </c>
      <c r="K32" s="112">
        <f>IFERROR(IF(FixedOM_SSP2!K$80=0,1,FixedOM_SSP2!K$80/AVERAGE(FixedOM_SSP2!K$68:K$78))*FixedOM_SSP2!K76,"")</f>
        <v>4.1505092312780878</v>
      </c>
      <c r="L32" s="112">
        <f>IFERROR(IF(FixedOM_SSP2!L$80=0,1,FixedOM_SSP2!L$80/AVERAGE(FixedOM_SSP2!L$68:L$78))*FixedOM_SSP2!L76,"")</f>
        <v>3.5680229925703113</v>
      </c>
      <c r="M32" s="112">
        <f>IFERROR(IF(FixedOM_SSP2!M$80=0,1,FixedOM_SSP2!M$80/AVERAGE(FixedOM_SSP2!M$68:M$78))*FixedOM_SSP2!M76,"")</f>
        <v>3.0328195436847647</v>
      </c>
      <c r="N32" s="112">
        <f>IFERROR(IF(FixedOM_SSP2!N$80=0,1,FixedOM_SSP2!N$80/AVERAGE(FixedOM_SSP2!N$68:N$78))*FixedOM_SSP2!N76,"")</f>
        <v>2.5778966121320495</v>
      </c>
      <c r="O32" s="112">
        <f>IFERROR(IF(FixedOM_SSP2!O$80=0,1,FixedOM_SSP2!O$80/AVERAGE(FixedOM_SSP2!O$68:O$78))*FixedOM_SSP2!O76,"")</f>
        <v>3</v>
      </c>
    </row>
    <row r="33" spans="1:15" x14ac:dyDescent="0.25">
      <c r="A33" s="119"/>
      <c r="B33" s="119" t="s">
        <v>108</v>
      </c>
      <c r="C33" s="119"/>
      <c r="D33" s="112" t="str">
        <f>IFERROR(IF(FixedOM_SSP2!D$80=0,1,FixedOM_SSP2!D$80/AVERAGE(FixedOM_SSP2!D$68:D$78))*FixedOM_SSP2!D77,"")</f>
        <v/>
      </c>
      <c r="E33" s="112">
        <f>IFERROR(IF(FixedOM_SSP2!E$80=0,1,FixedOM_SSP2!E$80/AVERAGE(FixedOM_SSP2!E$68:E$78))*FixedOM_SSP2!E77,"")</f>
        <v>10.802647058823528</v>
      </c>
      <c r="F33" s="112">
        <f>IFERROR(IF(FixedOM_SSP2!F$80=0,1,FixedOM_SSP2!F$80/AVERAGE(FixedOM_SSP2!F$68:F$78))*FixedOM_SSP2!F77,"")</f>
        <v>9.2502666666666631</v>
      </c>
      <c r="G33" s="112">
        <f>IFERROR(IF(FixedOM_SSP2!G$80=0,1,FixedOM_SSP2!G$80/AVERAGE(FixedOM_SSP2!G$68:G$78))*FixedOM_SSP2!G77,"")</f>
        <v>7.9755116803278669</v>
      </c>
      <c r="H33" s="112">
        <f>IFERROR(IF(FixedOM_SSP2!H$80=0,1,FixedOM_SSP2!H$80/AVERAGE(FixedOM_SSP2!H$68:H$78))*FixedOM_SSP2!H77,"")</f>
        <v>6.7736327702702681</v>
      </c>
      <c r="I33" s="112">
        <f>IFERROR(IF(FixedOM_SSP2!I$80=0,1,FixedOM_SSP2!I$80/AVERAGE(FixedOM_SSP2!I$68:I$78))*FixedOM_SSP2!I77,"")</f>
        <v>5.7518302668749985</v>
      </c>
      <c r="J33" s="112">
        <f>IFERROR(IF(FixedOM_SSP2!J$80=0,1,FixedOM_SSP2!J$80/AVERAGE(FixedOM_SSP2!J$68:J$78))*FixedOM_SSP2!J77,"")</f>
        <v>4.9384401281249986</v>
      </c>
      <c r="K33" s="112">
        <f>IFERROR(IF(FixedOM_SSP2!K$80=0,1,FixedOM_SSP2!K$80/AVERAGE(FixedOM_SSP2!K$68:K$78))*FixedOM_SSP2!K77,"")</f>
        <v>4.1505092312780878</v>
      </c>
      <c r="L33" s="112">
        <f>IFERROR(IF(FixedOM_SSP2!L$80=0,1,FixedOM_SSP2!L$80/AVERAGE(FixedOM_SSP2!L$68:L$78))*FixedOM_SSP2!L77,"")</f>
        <v>3.5680229925703113</v>
      </c>
      <c r="M33" s="112">
        <f>IFERROR(IF(FixedOM_SSP2!M$80=0,1,FixedOM_SSP2!M$80/AVERAGE(FixedOM_SSP2!M$68:M$78))*FixedOM_SSP2!M77,"")</f>
        <v>3.0328195436847647</v>
      </c>
      <c r="N33" s="112">
        <f>IFERROR(IF(FixedOM_SSP2!N$80=0,1,FixedOM_SSP2!N$80/AVERAGE(FixedOM_SSP2!N$68:N$78))*FixedOM_SSP2!N77,"")</f>
        <v>2.5778966121320495</v>
      </c>
      <c r="O33" s="112">
        <f>IFERROR(IF(FixedOM_SSP2!O$80=0,1,FixedOM_SSP2!O$80/AVERAGE(FixedOM_SSP2!O$68:O$78))*FixedOM_SSP2!O77,"")</f>
        <v>3</v>
      </c>
    </row>
    <row r="34" spans="1:15" x14ac:dyDescent="0.25">
      <c r="A34" s="119"/>
      <c r="B34" s="119" t="s">
        <v>109</v>
      </c>
      <c r="C34" s="119"/>
      <c r="D34" s="112" t="str">
        <f>IFERROR(IF(FixedOM_SSP2!D$80=0,1,FixedOM_SSP2!D$80/AVERAGE(FixedOM_SSP2!D$68:D$78))*FixedOM_SSP2!D78,"")</f>
        <v/>
      </c>
      <c r="E34" s="112">
        <f>IFERROR(IF(FixedOM_SSP2!E$80=0,1,FixedOM_SSP2!E$80/AVERAGE(FixedOM_SSP2!E$68:E$78))*FixedOM_SSP2!E78,"")</f>
        <v>10.802647058823528</v>
      </c>
      <c r="F34" s="112">
        <f>IFERROR(IF(FixedOM_SSP2!F$80=0,1,FixedOM_SSP2!F$80/AVERAGE(FixedOM_SSP2!F$68:F$78))*FixedOM_SSP2!F78,"")</f>
        <v>9.2502666666666631</v>
      </c>
      <c r="G34" s="112">
        <f>IFERROR(IF(FixedOM_SSP2!G$80=0,1,FixedOM_SSP2!G$80/AVERAGE(FixedOM_SSP2!G$68:G$78))*FixedOM_SSP2!G78,"")</f>
        <v>7.9755116803278669</v>
      </c>
      <c r="H34" s="112">
        <f>IFERROR(IF(FixedOM_SSP2!H$80=0,1,FixedOM_SSP2!H$80/AVERAGE(FixedOM_SSP2!H$68:H$78))*FixedOM_SSP2!H78,"")</f>
        <v>6.7736327702702681</v>
      </c>
      <c r="I34" s="112">
        <f>IFERROR(IF(FixedOM_SSP2!I$80=0,1,FixedOM_SSP2!I$80/AVERAGE(FixedOM_SSP2!I$68:I$78))*FixedOM_SSP2!I78,"")</f>
        <v>5.7518302668749985</v>
      </c>
      <c r="J34" s="112">
        <f>IFERROR(IF(FixedOM_SSP2!J$80=0,1,FixedOM_SSP2!J$80/AVERAGE(FixedOM_SSP2!J$68:J$78))*FixedOM_SSP2!J78,"")</f>
        <v>4.9384401281249986</v>
      </c>
      <c r="K34" s="112">
        <f>IFERROR(IF(FixedOM_SSP2!K$80=0,1,FixedOM_SSP2!K$80/AVERAGE(FixedOM_SSP2!K$68:K$78))*FixedOM_SSP2!K78,"")</f>
        <v>4.1505092312780878</v>
      </c>
      <c r="L34" s="112">
        <f>IFERROR(IF(FixedOM_SSP2!L$80=0,1,FixedOM_SSP2!L$80/AVERAGE(FixedOM_SSP2!L$68:L$78))*FixedOM_SSP2!L78,"")</f>
        <v>3.5680229925703113</v>
      </c>
      <c r="M34" s="112">
        <f>IFERROR(IF(FixedOM_SSP2!M$80=0,1,FixedOM_SSP2!M$80/AVERAGE(FixedOM_SSP2!M$68:M$78))*FixedOM_SSP2!M78,"")</f>
        <v>3.0328195436847647</v>
      </c>
      <c r="N34" s="112">
        <f>IFERROR(IF(FixedOM_SSP2!N$80=0,1,FixedOM_SSP2!N$80/AVERAGE(FixedOM_SSP2!N$68:N$78))*FixedOM_SSP2!N78,"")</f>
        <v>2.5778966121320495</v>
      </c>
      <c r="O34" s="112">
        <f>IFERROR(IF(FixedOM_SSP2!O$80=0,1,FixedOM_SSP2!O$80/AVERAGE(FixedOM_SSP2!O$68:O$78))*FixedOM_SSP2!O78,"")</f>
        <v>3</v>
      </c>
    </row>
    <row r="35" spans="1:15" x14ac:dyDescent="0.25">
      <c r="A35" s="119" t="s">
        <v>127</v>
      </c>
      <c r="B35" s="119" t="s">
        <v>99</v>
      </c>
      <c r="C35" s="119"/>
      <c r="D35" t="str">
        <f>IF(FixedOM_SSP2!D51="","",FixedOM_SSP2!D51)</f>
        <v/>
      </c>
      <c r="E35" t="str">
        <f>IF(FixedOM_SSP2!E51="","",FixedOM_SSP2!E51)</f>
        <v/>
      </c>
      <c r="F35" t="str">
        <f>IF(FixedOM_SSP2!F51="","",FixedOM_SSP2!F51)</f>
        <v/>
      </c>
      <c r="G35" t="str">
        <f>IF(FixedOM_SSP2!G51="","",FixedOM_SSP2!G51)</f>
        <v/>
      </c>
      <c r="H35">
        <f>IF(FixedOM_SSP2!H51="","",FixedOM_SSP2!H51)</f>
        <v>0</v>
      </c>
      <c r="I35">
        <f>IF(FixedOM_SSP2!I51="","",FixedOM_SSP2!I51)</f>
        <v>0</v>
      </c>
      <c r="J35">
        <f>IF(FixedOM_SSP2!J51="","",FixedOM_SSP2!J51)</f>
        <v>0</v>
      </c>
      <c r="K35">
        <f>IF(FixedOM_SSP2!K51="","",FixedOM_SSP2!K51)</f>
        <v>0</v>
      </c>
      <c r="L35">
        <f>IF(FixedOM_SSP2!L51="","",FixedOM_SSP2!L51)</f>
        <v>0</v>
      </c>
      <c r="M35">
        <f>IF(FixedOM_SSP2!M51="","",FixedOM_SSP2!M51)</f>
        <v>0</v>
      </c>
      <c r="N35" s="112">
        <f>IF(FixedOM_SSP2!N51="","",FixedOM_SSP2!N51)</f>
        <v>0</v>
      </c>
      <c r="O35">
        <f>IF(FixedOM_SSP2!O51="","",FixedOM_SSP2!O51)</f>
        <v>0</v>
      </c>
    </row>
    <row r="36" spans="1:15" x14ac:dyDescent="0.25">
      <c r="A36" s="119"/>
      <c r="B36" s="119" t="s">
        <v>100</v>
      </c>
      <c r="C36" s="119"/>
      <c r="D36" t="str">
        <f>IF(FixedOM_SSP2!D52="","",FixedOM_SSP2!D52)</f>
        <v/>
      </c>
      <c r="E36" t="str">
        <f>IF(FixedOM_SSP2!E52="","",FixedOM_SSP2!E52)</f>
        <v/>
      </c>
      <c r="F36" t="str">
        <f>IF(FixedOM_SSP2!F52="","",FixedOM_SSP2!F52)</f>
        <v/>
      </c>
      <c r="G36">
        <f>IF(FixedOM_SSP2!G52="","",FixedOM_SSP2!G52)</f>
        <v>0</v>
      </c>
      <c r="H36">
        <f>IF(FixedOM_SSP2!H52="","",FixedOM_SSP2!H52)</f>
        <v>0</v>
      </c>
      <c r="I36">
        <f>IF(FixedOM_SSP2!I52="","",FixedOM_SSP2!I52)</f>
        <v>0</v>
      </c>
      <c r="J36">
        <f>IF(FixedOM_SSP2!J52="","",FixedOM_SSP2!J52)</f>
        <v>0</v>
      </c>
      <c r="K36">
        <f>IF(FixedOM_SSP2!K52="","",FixedOM_SSP2!K52)</f>
        <v>0</v>
      </c>
      <c r="L36">
        <f>IF(FixedOM_SSP2!L52="","",FixedOM_SSP2!L52)</f>
        <v>0</v>
      </c>
      <c r="M36">
        <f>IF(FixedOM_SSP2!M52="","",FixedOM_SSP2!M52)</f>
        <v>0</v>
      </c>
      <c r="N36" s="112">
        <f>IF(FixedOM_SSP2!N52="","",FixedOM_SSP2!N52)</f>
        <v>0</v>
      </c>
      <c r="O36">
        <f>IF(FixedOM_SSP2!O52="","",FixedOM_SSP2!O52)</f>
        <v>0</v>
      </c>
    </row>
    <row r="37" spans="1:15" x14ac:dyDescent="0.25">
      <c r="A37" s="119"/>
      <c r="B37" s="119" t="s">
        <v>101</v>
      </c>
      <c r="C37" s="119"/>
      <c r="D37" t="str">
        <f>IF(FixedOM_SSP2!D53="","",FixedOM_SSP2!D53)</f>
        <v/>
      </c>
      <c r="E37" t="str">
        <f>IF(FixedOM_SSP2!E53="","",FixedOM_SSP2!E53)</f>
        <v/>
      </c>
      <c r="F37" t="str">
        <f>IF(FixedOM_SSP2!F53="","",FixedOM_SSP2!F53)</f>
        <v/>
      </c>
      <c r="G37">
        <f>IF(FixedOM_SSP2!G53="","",FixedOM_SSP2!G53)</f>
        <v>0</v>
      </c>
      <c r="H37">
        <f>IF(FixedOM_SSP2!H53="","",FixedOM_SSP2!H53)</f>
        <v>0</v>
      </c>
      <c r="I37">
        <f>IF(FixedOM_SSP2!I53="","",FixedOM_SSP2!I53)</f>
        <v>0</v>
      </c>
      <c r="J37">
        <f>IF(FixedOM_SSP2!J53="","",FixedOM_SSP2!J53)</f>
        <v>0</v>
      </c>
      <c r="K37">
        <f>IF(FixedOM_SSP2!K53="","",FixedOM_SSP2!K53)</f>
        <v>0</v>
      </c>
      <c r="L37">
        <f>IF(FixedOM_SSP2!L53="","",FixedOM_SSP2!L53)</f>
        <v>0</v>
      </c>
      <c r="M37">
        <f>IF(FixedOM_SSP2!M53="","",FixedOM_SSP2!M53)</f>
        <v>0</v>
      </c>
      <c r="N37" s="112">
        <f>IF(FixedOM_SSP2!N53="","",FixedOM_SSP2!N53)</f>
        <v>0</v>
      </c>
      <c r="O37">
        <f>IF(FixedOM_SSP2!O53="","",FixedOM_SSP2!O53)</f>
        <v>0</v>
      </c>
    </row>
    <row r="38" spans="1:15" x14ac:dyDescent="0.25">
      <c r="A38" s="119"/>
      <c r="B38" s="119" t="s">
        <v>102</v>
      </c>
      <c r="C38" s="119"/>
      <c r="D38" t="str">
        <f>IF(FixedOM_SSP2!D54="","",FixedOM_SSP2!D54)</f>
        <v/>
      </c>
      <c r="E38" t="str">
        <f>IF(FixedOM_SSP2!E54="","",FixedOM_SSP2!E54)</f>
        <v/>
      </c>
      <c r="F38" t="str">
        <f>IF(FixedOM_SSP2!F54="","",FixedOM_SSP2!F54)</f>
        <v/>
      </c>
      <c r="G38">
        <f>IF(FixedOM_SSP2!G54="","",FixedOM_SSP2!G54)</f>
        <v>0</v>
      </c>
      <c r="H38">
        <f>IF(FixedOM_SSP2!H54="","",FixedOM_SSP2!H54)</f>
        <v>0</v>
      </c>
      <c r="I38">
        <f>IF(FixedOM_SSP2!I54="","",FixedOM_SSP2!I54)</f>
        <v>0</v>
      </c>
      <c r="J38">
        <f>IF(FixedOM_SSP2!J54="","",FixedOM_SSP2!J54)</f>
        <v>0</v>
      </c>
      <c r="K38">
        <f>IF(FixedOM_SSP2!K54="","",FixedOM_SSP2!K54)</f>
        <v>0</v>
      </c>
      <c r="L38">
        <f>IF(FixedOM_SSP2!L54="","",FixedOM_SSP2!L54)</f>
        <v>0</v>
      </c>
      <c r="M38">
        <f>IF(FixedOM_SSP2!M54="","",FixedOM_SSP2!M54)</f>
        <v>0</v>
      </c>
      <c r="N38" s="112">
        <f>IF(FixedOM_SSP2!N54="","",FixedOM_SSP2!N54)</f>
        <v>0</v>
      </c>
      <c r="O38">
        <f>IF(FixedOM_SSP2!O54="","",FixedOM_SSP2!O54)</f>
        <v>0</v>
      </c>
    </row>
    <row r="39" spans="1:15" x14ac:dyDescent="0.25">
      <c r="A39" s="119"/>
      <c r="B39" s="119" t="s">
        <v>103</v>
      </c>
      <c r="C39" s="119"/>
      <c r="D39" t="str">
        <f>IF(FixedOM_SSP2!D55="","",FixedOM_SSP2!D55)</f>
        <v/>
      </c>
      <c r="E39" t="str">
        <f>IF(FixedOM_SSP2!E55="","",FixedOM_SSP2!E55)</f>
        <v/>
      </c>
      <c r="F39" t="str">
        <f>IF(FixedOM_SSP2!F55="","",FixedOM_SSP2!F55)</f>
        <v/>
      </c>
      <c r="G39" t="str">
        <f>IF(FixedOM_SSP2!G55="","",FixedOM_SSP2!G55)</f>
        <v/>
      </c>
      <c r="H39">
        <f>IF(FixedOM_SSP2!H55="","",FixedOM_SSP2!H55)</f>
        <v>0</v>
      </c>
      <c r="I39">
        <f>IF(FixedOM_SSP2!I55="","",FixedOM_SSP2!I55)</f>
        <v>0</v>
      </c>
      <c r="J39">
        <f>IF(FixedOM_SSP2!J55="","",FixedOM_SSP2!J55)</f>
        <v>0</v>
      </c>
      <c r="K39">
        <f>IF(FixedOM_SSP2!K55="","",FixedOM_SSP2!K55)</f>
        <v>0</v>
      </c>
      <c r="L39">
        <f>IF(FixedOM_SSP2!L55="","",FixedOM_SSP2!L55)</f>
        <v>0</v>
      </c>
      <c r="M39">
        <f>IF(FixedOM_SSP2!M55="","",FixedOM_SSP2!M55)</f>
        <v>0</v>
      </c>
      <c r="N39" s="112">
        <f>IF(FixedOM_SSP2!N55="","",FixedOM_SSP2!N55)</f>
        <v>0</v>
      </c>
      <c r="O39">
        <f>IF(FixedOM_SSP2!O55="","",FixedOM_SSP2!O55)</f>
        <v>0</v>
      </c>
    </row>
    <row r="40" spans="1:15" x14ac:dyDescent="0.25">
      <c r="A40" s="119"/>
      <c r="B40" s="119" t="s">
        <v>104</v>
      </c>
      <c r="C40" s="119"/>
      <c r="D40" t="str">
        <f>IF(FixedOM_SSP2!D56="","",FixedOM_SSP2!D56)</f>
        <v/>
      </c>
      <c r="E40" t="str">
        <f>IF(FixedOM_SSP2!E56="","",FixedOM_SSP2!E56)</f>
        <v/>
      </c>
      <c r="F40" t="str">
        <f>IF(FixedOM_SSP2!F56="","",FixedOM_SSP2!F56)</f>
        <v/>
      </c>
      <c r="G40" t="str">
        <f>IF(FixedOM_SSP2!G56="","",FixedOM_SSP2!G56)</f>
        <v/>
      </c>
      <c r="H40">
        <f>IF(FixedOM_SSP2!H56="","",FixedOM_SSP2!H56)</f>
        <v>0</v>
      </c>
      <c r="I40">
        <f>IF(FixedOM_SSP2!I56="","",FixedOM_SSP2!I56)</f>
        <v>0</v>
      </c>
      <c r="J40">
        <f>IF(FixedOM_SSP2!J56="","",FixedOM_SSP2!J56)</f>
        <v>0</v>
      </c>
      <c r="K40">
        <f>IF(FixedOM_SSP2!K56="","",FixedOM_SSP2!K56)</f>
        <v>0</v>
      </c>
      <c r="L40">
        <f>IF(FixedOM_SSP2!L56="","",FixedOM_SSP2!L56)</f>
        <v>0</v>
      </c>
      <c r="M40">
        <f>IF(FixedOM_SSP2!M56="","",FixedOM_SSP2!M56)</f>
        <v>0</v>
      </c>
      <c r="N40" s="112">
        <f>IF(FixedOM_SSP2!N56="","",FixedOM_SSP2!N56)</f>
        <v>0</v>
      </c>
      <c r="O40">
        <f>IF(FixedOM_SSP2!O56="","",FixedOM_SSP2!O56)</f>
        <v>0</v>
      </c>
    </row>
    <row r="41" spans="1:15" x14ac:dyDescent="0.25">
      <c r="A41" s="119"/>
      <c r="B41" s="119" t="s">
        <v>105</v>
      </c>
      <c r="C41" s="119"/>
      <c r="D41" t="str">
        <f>IF(FixedOM_SSP2!D57="","",FixedOM_SSP2!D57)</f>
        <v/>
      </c>
      <c r="E41" t="str">
        <f>IF(FixedOM_SSP2!E57="","",FixedOM_SSP2!E57)</f>
        <v/>
      </c>
      <c r="F41" t="str">
        <f>IF(FixedOM_SSP2!F57="","",FixedOM_SSP2!F57)</f>
        <v/>
      </c>
      <c r="G41">
        <f>IF(FixedOM_SSP2!G57="","",FixedOM_SSP2!G57)</f>
        <v>0</v>
      </c>
      <c r="H41">
        <f>IF(FixedOM_SSP2!H57="","",FixedOM_SSP2!H57)</f>
        <v>0</v>
      </c>
      <c r="I41">
        <f>IF(FixedOM_SSP2!I57="","",FixedOM_SSP2!I57)</f>
        <v>0</v>
      </c>
      <c r="J41">
        <f>IF(FixedOM_SSP2!J57="","",FixedOM_SSP2!J57)</f>
        <v>0</v>
      </c>
      <c r="K41">
        <f>IF(FixedOM_SSP2!K57="","",FixedOM_SSP2!K57)</f>
        <v>0</v>
      </c>
      <c r="L41">
        <f>IF(FixedOM_SSP2!L57="","",FixedOM_SSP2!L57)</f>
        <v>0</v>
      </c>
      <c r="M41">
        <f>IF(FixedOM_SSP2!M57="","",FixedOM_SSP2!M57)</f>
        <v>0</v>
      </c>
      <c r="N41" s="112">
        <f>IF(FixedOM_SSP2!N57="","",FixedOM_SSP2!N57)</f>
        <v>0</v>
      </c>
      <c r="O41">
        <f>IF(FixedOM_SSP2!O57="","",FixedOM_SSP2!O57)</f>
        <v>0</v>
      </c>
    </row>
    <row r="42" spans="1:15" x14ac:dyDescent="0.25">
      <c r="A42" s="119"/>
      <c r="B42" s="119" t="s">
        <v>106</v>
      </c>
      <c r="C42" s="119"/>
      <c r="D42" t="str">
        <f>IF(FixedOM_SSP2!D58="","",FixedOM_SSP2!D58)</f>
        <v/>
      </c>
      <c r="E42" t="str">
        <f>IF(FixedOM_SSP2!E58="","",FixedOM_SSP2!E58)</f>
        <v/>
      </c>
      <c r="F42" t="str">
        <f>IF(FixedOM_SSP2!F58="","",FixedOM_SSP2!F58)</f>
        <v/>
      </c>
      <c r="G42">
        <f>IF(FixedOM_SSP2!G58="","",FixedOM_SSP2!G58)</f>
        <v>0</v>
      </c>
      <c r="H42">
        <f>IF(FixedOM_SSP2!H58="","",FixedOM_SSP2!H58)</f>
        <v>0</v>
      </c>
      <c r="I42">
        <f>IF(FixedOM_SSP2!I58="","",FixedOM_SSP2!I58)</f>
        <v>0</v>
      </c>
      <c r="J42">
        <f>IF(FixedOM_SSP2!J58="","",FixedOM_SSP2!J58)</f>
        <v>0</v>
      </c>
      <c r="K42">
        <f>IF(FixedOM_SSP2!K58="","",FixedOM_SSP2!K58)</f>
        <v>0</v>
      </c>
      <c r="L42">
        <f>IF(FixedOM_SSP2!L58="","",FixedOM_SSP2!L58)</f>
        <v>0</v>
      </c>
      <c r="M42">
        <f>IF(FixedOM_SSP2!M58="","",FixedOM_SSP2!M58)</f>
        <v>0</v>
      </c>
      <c r="N42" s="112">
        <f>IF(FixedOM_SSP2!N58="","",FixedOM_SSP2!N58)</f>
        <v>0</v>
      </c>
      <c r="O42">
        <f>IF(FixedOM_SSP2!O58="","",FixedOM_SSP2!O58)</f>
        <v>0</v>
      </c>
    </row>
    <row r="43" spans="1:15" x14ac:dyDescent="0.25">
      <c r="A43" s="119"/>
      <c r="B43" s="119" t="s">
        <v>107</v>
      </c>
      <c r="C43" s="119"/>
      <c r="D43" t="str">
        <f>IF(FixedOM_SSP2!D59="","",FixedOM_SSP2!D59)</f>
        <v/>
      </c>
      <c r="E43" t="str">
        <f>IF(FixedOM_SSP2!E59="","",FixedOM_SSP2!E59)</f>
        <v/>
      </c>
      <c r="F43" t="str">
        <f>IF(FixedOM_SSP2!F59="","",FixedOM_SSP2!F59)</f>
        <v/>
      </c>
      <c r="G43" t="str">
        <f>IF(FixedOM_SSP2!G59="","",FixedOM_SSP2!G59)</f>
        <v/>
      </c>
      <c r="H43">
        <f>IF(FixedOM_SSP2!H59="","",FixedOM_SSP2!H59)</f>
        <v>0</v>
      </c>
      <c r="I43">
        <f>IF(FixedOM_SSP2!I59="","",FixedOM_SSP2!I59)</f>
        <v>0</v>
      </c>
      <c r="J43">
        <f>IF(FixedOM_SSP2!J59="","",FixedOM_SSP2!J59)</f>
        <v>0</v>
      </c>
      <c r="K43">
        <f>IF(FixedOM_SSP2!K59="","",FixedOM_SSP2!K59)</f>
        <v>0</v>
      </c>
      <c r="L43">
        <f>IF(FixedOM_SSP2!L59="","",FixedOM_SSP2!L59)</f>
        <v>0</v>
      </c>
      <c r="M43">
        <f>IF(FixedOM_SSP2!M59="","",FixedOM_SSP2!M59)</f>
        <v>0</v>
      </c>
      <c r="N43" s="112">
        <f>IF(FixedOM_SSP2!N59="","",FixedOM_SSP2!N59)</f>
        <v>0</v>
      </c>
      <c r="O43">
        <f>IF(FixedOM_SSP2!O59="","",FixedOM_SSP2!O59)</f>
        <v>0</v>
      </c>
    </row>
    <row r="44" spans="1:15" x14ac:dyDescent="0.25">
      <c r="A44" s="119"/>
      <c r="B44" s="119" t="s">
        <v>108</v>
      </c>
      <c r="C44" s="119"/>
      <c r="D44" t="str">
        <f>IF(FixedOM_SSP2!D60="","",FixedOM_SSP2!D60)</f>
        <v/>
      </c>
      <c r="E44" t="str">
        <f>IF(FixedOM_SSP2!E60="","",FixedOM_SSP2!E60)</f>
        <v/>
      </c>
      <c r="F44" t="str">
        <f>IF(FixedOM_SSP2!F60="","",FixedOM_SSP2!F60)</f>
        <v/>
      </c>
      <c r="G44" t="str">
        <f>IF(FixedOM_SSP2!G60="","",FixedOM_SSP2!G60)</f>
        <v/>
      </c>
      <c r="H44">
        <f>IF(FixedOM_SSP2!H60="","",FixedOM_SSP2!H60)</f>
        <v>0</v>
      </c>
      <c r="I44">
        <f>IF(FixedOM_SSP2!I60="","",FixedOM_SSP2!I60)</f>
        <v>0</v>
      </c>
      <c r="J44">
        <f>IF(FixedOM_SSP2!J60="","",FixedOM_SSP2!J60)</f>
        <v>0</v>
      </c>
      <c r="K44">
        <f>IF(FixedOM_SSP2!K60="","",FixedOM_SSP2!K60)</f>
        <v>0</v>
      </c>
      <c r="L44">
        <f>IF(FixedOM_SSP2!L60="","",FixedOM_SSP2!L60)</f>
        <v>0</v>
      </c>
      <c r="M44">
        <f>IF(FixedOM_SSP2!M60="","",FixedOM_SSP2!M60)</f>
        <v>0</v>
      </c>
      <c r="N44" s="112">
        <f>IF(FixedOM_SSP2!N60="","",FixedOM_SSP2!N60)</f>
        <v>0</v>
      </c>
      <c r="O44">
        <f>IF(FixedOM_SSP2!O60="","",FixedOM_SSP2!O60)</f>
        <v>0</v>
      </c>
    </row>
    <row r="45" spans="1:15" x14ac:dyDescent="0.25">
      <c r="A45" s="119"/>
      <c r="B45" s="119" t="s">
        <v>109</v>
      </c>
      <c r="C45" s="119"/>
      <c r="D45" t="str">
        <f>IF(FixedOM_SSP2!D61="","",FixedOM_SSP2!D61)</f>
        <v/>
      </c>
      <c r="E45" t="str">
        <f>IF(FixedOM_SSP2!E61="","",FixedOM_SSP2!E61)</f>
        <v/>
      </c>
      <c r="F45" t="str">
        <f>IF(FixedOM_SSP2!F61="","",FixedOM_SSP2!F61)</f>
        <v/>
      </c>
      <c r="G45">
        <f>IF(FixedOM_SSP2!G61="","",FixedOM_SSP2!G61)</f>
        <v>0</v>
      </c>
      <c r="H45">
        <f>IF(FixedOM_SSP2!H61="","",FixedOM_SSP2!H61)</f>
        <v>0</v>
      </c>
      <c r="I45">
        <f>IF(FixedOM_SSP2!I61="","",FixedOM_SSP2!I61)</f>
        <v>0</v>
      </c>
      <c r="J45">
        <f>IF(FixedOM_SSP2!J61="","",FixedOM_SSP2!J61)</f>
        <v>0</v>
      </c>
      <c r="K45">
        <f>IF(FixedOM_SSP2!K61="","",FixedOM_SSP2!K61)</f>
        <v>0</v>
      </c>
      <c r="L45">
        <f>IF(FixedOM_SSP2!L61="","",FixedOM_SSP2!L61)</f>
        <v>0</v>
      </c>
      <c r="M45">
        <f>IF(FixedOM_SSP2!M61="","",FixedOM_SSP2!M61)</f>
        <v>0</v>
      </c>
      <c r="N45" s="112">
        <f>IF(FixedOM_SSP2!N61="","",FixedOM_SSP2!N61)</f>
        <v>0</v>
      </c>
      <c r="O45">
        <f>IF(FixedOM_SSP2!O61="","",FixedOM_SSP2!O61)</f>
        <v>0</v>
      </c>
    </row>
    <row r="46" spans="1:15" x14ac:dyDescent="0.25">
      <c r="A46" s="119" t="s">
        <v>12</v>
      </c>
      <c r="B46" s="119" t="s">
        <v>99</v>
      </c>
      <c r="C46" s="119"/>
      <c r="D46" s="112" t="str">
        <f>IFERROR(IF(FixedOM_SSP2!D$97=0,1,FixedOM_SSP2!D$97/AVERAGE(FixedOM_SSP2!D$85:D$95))*FixedOM_SSP2!D85,"")</f>
        <v/>
      </c>
      <c r="E46" s="112">
        <f>IFERROR(IF(FixedOM_SSP2!E$97=0,1,FixedOM_SSP2!E$97/AVERAGE(FixedOM_SSP2!E$85:E$95))*FixedOM_SSP2!E85,"")</f>
        <v>35.421383647798748</v>
      </c>
      <c r="F46" s="112">
        <f>IFERROR(IF(FixedOM_SSP2!F$97=0,1,FixedOM_SSP2!F$97/AVERAGE(FixedOM_SSP2!F$85:F$95))*FixedOM_SSP2!F85,"")</f>
        <v>25.346385542168672</v>
      </c>
      <c r="G46" s="112">
        <f>IFERROR(IF(FixedOM_SSP2!G$97=0,1,FixedOM_SSP2!G$97/AVERAGE(FixedOM_SSP2!G$85:G$95))*FixedOM_SSP2!G85,"")</f>
        <v>16.282271944922549</v>
      </c>
      <c r="H46" s="112">
        <f>IFERROR(IF(FixedOM_SSP2!H$97=0,1,FixedOM_SSP2!H$97/AVERAGE(FixedOM_SSP2!H$85:H$95))*FixedOM_SSP2!H85,"")</f>
        <v>7.9017013232514177</v>
      </c>
      <c r="I46" s="112">
        <f>IFERROR(IF(FixedOM_SSP2!I$97=0,1,FixedOM_SSP2!I$97/AVERAGE(FixedOM_SSP2!I$85:I$95))*FixedOM_SSP2!I85,"")</f>
        <v>3.9363817097415508</v>
      </c>
      <c r="J46" s="112">
        <f>IFERROR(IF(FixedOM_SSP2!J$97=0,1,FixedOM_SSP2!J$97/AVERAGE(FixedOM_SSP2!J$85:J$95))*FixedOM_SSP2!J85,"")</f>
        <v>3.9919354838709675</v>
      </c>
      <c r="K46" s="112">
        <f>IFERROR(IF(FixedOM_SSP2!K$97=0,1,FixedOM_SSP2!K$97/AVERAGE(FixedOM_SSP2!K$85:K$95))*FixedOM_SSP2!K85,"")</f>
        <v>4.1111111111111107</v>
      </c>
      <c r="L46" s="112">
        <f>IFERROR(IF(FixedOM_SSP2!L$97=0,1,FixedOM_SSP2!L$97/AVERAGE(FixedOM_SSP2!L$85:L$95))*FixedOM_SSP2!L85,"")</f>
        <v>4.2729083665338647</v>
      </c>
      <c r="M46" s="112">
        <f>IFERROR(IF(FixedOM_SSP2!M$97=0,1,FixedOM_SSP2!M$97/AVERAGE(FixedOM_SSP2!M$85:M$95))*FixedOM_SSP2!M85,"")</f>
        <v>4.3564356435643568</v>
      </c>
      <c r="N46" s="112">
        <f>IFERROR(IF(FixedOM_SSP2!N$97=0,1,FixedOM_SSP2!N$97/AVERAGE(FixedOM_SSP2!N$85:N$95))*FixedOM_SSP2!N85,"")</f>
        <v>4.3650793650793656</v>
      </c>
      <c r="O46" s="112">
        <f>IFERROR(IF(FixedOM_SSP2!O$97=0,1,FixedOM_SSP2!O$97/AVERAGE(FixedOM_SSP2!O$85:O$95))*FixedOM_SSP2!O85,"")</f>
        <v>4.3650793650793656</v>
      </c>
    </row>
    <row r="47" spans="1:15" x14ac:dyDescent="0.25">
      <c r="A47" s="119"/>
      <c r="B47" s="119" t="s">
        <v>100</v>
      </c>
      <c r="C47" s="119"/>
      <c r="D47" s="112" t="str">
        <f>IFERROR(IF(FixedOM_SSP2!D$97=0,1,FixedOM_SSP2!D$97/AVERAGE(FixedOM_SSP2!D$85:D$95))*FixedOM_SSP2!D86,"")</f>
        <v/>
      </c>
      <c r="E47" s="112">
        <f>IFERROR(IF(FixedOM_SSP2!E$97=0,1,FixedOM_SSP2!E$97/AVERAGE(FixedOM_SSP2!E$85:E$95))*FixedOM_SSP2!E86,"")</f>
        <v>29.886792452830193</v>
      </c>
      <c r="F47" s="112">
        <f>IFERROR(IF(FixedOM_SSP2!F$97=0,1,FixedOM_SSP2!F$97/AVERAGE(FixedOM_SSP2!F$85:F$95))*FixedOM_SSP2!F86,"")</f>
        <v>25.843373493975903</v>
      </c>
      <c r="G47" s="112">
        <f>IFERROR(IF(FixedOM_SSP2!G$97=0,1,FixedOM_SSP2!G$97/AVERAGE(FixedOM_SSP2!G$85:G$95))*FixedOM_SSP2!G86,"")</f>
        <v>19.311531841652325</v>
      </c>
      <c r="H47" s="112">
        <f>IFERROR(IF(FixedOM_SSP2!H$97=0,1,FixedOM_SSP2!H$97/AVERAGE(FixedOM_SSP2!H$85:H$95))*FixedOM_SSP2!H86,"")</f>
        <v>10.189035916824196</v>
      </c>
      <c r="I47" s="112">
        <f>IFERROR(IF(FixedOM_SSP2!I$97=0,1,FixedOM_SSP2!I$97/AVERAGE(FixedOM_SSP2!I$85:I$95))*FixedOM_SSP2!I86,"")</f>
        <v>5.248508946322068</v>
      </c>
      <c r="J47" s="112">
        <f>IFERROR(IF(FixedOM_SSP2!J$97=0,1,FixedOM_SSP2!J$97/AVERAGE(FixedOM_SSP2!J$85:J$95))*FixedOM_SSP2!J86,"")</f>
        <v>5.211693548387097</v>
      </c>
      <c r="K47" s="112">
        <f>IFERROR(IF(FixedOM_SSP2!K$97=0,1,FixedOM_SSP2!K$97/AVERAGE(FixedOM_SSP2!K$85:K$95))*FixedOM_SSP2!K86,"")</f>
        <v>5.2222222222222223</v>
      </c>
      <c r="L47" s="112">
        <f>IFERROR(IF(FixedOM_SSP2!L$97=0,1,FixedOM_SSP2!L$97/AVERAGE(FixedOM_SSP2!L$85:L$95))*FixedOM_SSP2!L86,"")</f>
        <v>5.1494023904382473</v>
      </c>
      <c r="M47" s="112">
        <f>IFERROR(IF(FixedOM_SSP2!M$97=0,1,FixedOM_SSP2!M$97/AVERAGE(FixedOM_SSP2!M$85:M$95))*FixedOM_SSP2!M86,"")</f>
        <v>5.1188118811881189</v>
      </c>
      <c r="N47" s="112">
        <f>IFERROR(IF(FixedOM_SSP2!N$97=0,1,FixedOM_SSP2!N$97/AVERAGE(FixedOM_SSP2!N$85:N$95))*FixedOM_SSP2!N86,"")</f>
        <v>5.128968253968254</v>
      </c>
      <c r="O47" s="112">
        <f>IFERROR(IF(FixedOM_SSP2!O$97=0,1,FixedOM_SSP2!O$97/AVERAGE(FixedOM_SSP2!O$85:O$95))*FixedOM_SSP2!O86,"")</f>
        <v>5.128968253968254</v>
      </c>
    </row>
    <row r="48" spans="1:15" x14ac:dyDescent="0.25">
      <c r="A48" s="119"/>
      <c r="B48" s="119" t="s">
        <v>101</v>
      </c>
      <c r="C48" s="119"/>
      <c r="D48" s="112" t="str">
        <f>IFERROR(IF(FixedOM_SSP2!D$97=0,1,FixedOM_SSP2!D$97/AVERAGE(FixedOM_SSP2!D$85:D$95))*FixedOM_SSP2!D87,"")</f>
        <v/>
      </c>
      <c r="E48" s="112">
        <f>IFERROR(IF(FixedOM_SSP2!E$97=0,1,FixedOM_SSP2!E$97/AVERAGE(FixedOM_SSP2!E$85:E$95))*FixedOM_SSP2!E87,"")</f>
        <v>40.402515723270447</v>
      </c>
      <c r="F48" s="112">
        <f>IFERROR(IF(FixedOM_SSP2!F$97=0,1,FixedOM_SSP2!F$97/AVERAGE(FixedOM_SSP2!F$85:F$95))*FixedOM_SSP2!F87,"")</f>
        <v>30.81325301204819</v>
      </c>
      <c r="G48" s="112">
        <f>IFERROR(IF(FixedOM_SSP2!G$97=0,1,FixedOM_SSP2!G$97/AVERAGE(FixedOM_SSP2!G$85:G$95))*FixedOM_SSP2!G87,"")</f>
        <v>20.447504302925992</v>
      </c>
      <c r="H48" s="112">
        <f>IFERROR(IF(FixedOM_SSP2!H$97=0,1,FixedOM_SSP2!H$97/AVERAGE(FixedOM_SSP2!H$85:H$95))*FixedOM_SSP2!H87,"")</f>
        <v>10.396975425330812</v>
      </c>
      <c r="I48" s="112">
        <f>IFERROR(IF(FixedOM_SSP2!I$97=0,1,FixedOM_SSP2!I$97/AVERAGE(FixedOM_SSP2!I$85:I$95))*FixedOM_SSP2!I87,"")</f>
        <v>5.248508946322068</v>
      </c>
      <c r="J48" s="112">
        <f>IFERROR(IF(FixedOM_SSP2!J$97=0,1,FixedOM_SSP2!J$97/AVERAGE(FixedOM_SSP2!J$85:J$95))*FixedOM_SSP2!J87,"")</f>
        <v>5.211693548387097</v>
      </c>
      <c r="K48" s="112">
        <f>IFERROR(IF(FixedOM_SSP2!K$97=0,1,FixedOM_SSP2!K$97/AVERAGE(FixedOM_SSP2!K$85:K$95))*FixedOM_SSP2!K87,"")</f>
        <v>5.2222222222222223</v>
      </c>
      <c r="L48" s="112">
        <f>IFERROR(IF(FixedOM_SSP2!L$97=0,1,FixedOM_SSP2!L$97/AVERAGE(FixedOM_SSP2!L$85:L$95))*FixedOM_SSP2!L87,"")</f>
        <v>5.2589641434262955</v>
      </c>
      <c r="M48" s="112">
        <f>IFERROR(IF(FixedOM_SSP2!M$97=0,1,FixedOM_SSP2!M$97/AVERAGE(FixedOM_SSP2!M$85:M$95))*FixedOM_SSP2!M87,"")</f>
        <v>5.2277227722772279</v>
      </c>
      <c r="N48" s="112">
        <f>IFERROR(IF(FixedOM_SSP2!N$97=0,1,FixedOM_SSP2!N$97/AVERAGE(FixedOM_SSP2!N$85:N$95))*FixedOM_SSP2!N87,"")</f>
        <v>5.2380952380952381</v>
      </c>
      <c r="O48" s="112">
        <f>IFERROR(IF(FixedOM_SSP2!O$97=0,1,FixedOM_SSP2!O$97/AVERAGE(FixedOM_SSP2!O$85:O$95))*FixedOM_SSP2!O87,"")</f>
        <v>5.2380952380952381</v>
      </c>
    </row>
    <row r="49" spans="1:15" x14ac:dyDescent="0.25">
      <c r="A49" s="119"/>
      <c r="B49" s="119" t="s">
        <v>102</v>
      </c>
      <c r="C49" s="119"/>
      <c r="D49" s="112" t="str">
        <f>IFERROR(IF(FixedOM_SSP2!D$97=0,1,FixedOM_SSP2!D$97/AVERAGE(FixedOM_SSP2!D$85:D$95))*FixedOM_SSP2!D88,"")</f>
        <v/>
      </c>
      <c r="E49" s="112">
        <f>IFERROR(IF(FixedOM_SSP2!E$97=0,1,FixedOM_SSP2!E$97/AVERAGE(FixedOM_SSP2!E$85:E$95))*FixedOM_SSP2!E88,"")</f>
        <v>39.84905660377359</v>
      </c>
      <c r="F49" s="112">
        <f>IFERROR(IF(FixedOM_SSP2!F$97=0,1,FixedOM_SSP2!F$97/AVERAGE(FixedOM_SSP2!F$85:F$95))*FixedOM_SSP2!F88,"")</f>
        <v>29.819277108433731</v>
      </c>
      <c r="G49" s="112">
        <f>IFERROR(IF(FixedOM_SSP2!G$97=0,1,FixedOM_SSP2!G$97/AVERAGE(FixedOM_SSP2!G$85:G$95))*FixedOM_SSP2!G88,"")</f>
        <v>20.068846815834767</v>
      </c>
      <c r="H49" s="112">
        <f>IFERROR(IF(FixedOM_SSP2!H$97=0,1,FixedOM_SSP2!H$97/AVERAGE(FixedOM_SSP2!H$85:H$95))*FixedOM_SSP2!H88,"")</f>
        <v>9.9810964083175797</v>
      </c>
      <c r="I49" s="112">
        <f>IFERROR(IF(FixedOM_SSP2!I$97=0,1,FixedOM_SSP2!I$97/AVERAGE(FixedOM_SSP2!I$85:I$95))*FixedOM_SSP2!I88,"")</f>
        <v>4.9204771371769391</v>
      </c>
      <c r="J49" s="112">
        <f>IFERROR(IF(FixedOM_SSP2!J$97=0,1,FixedOM_SSP2!J$97/AVERAGE(FixedOM_SSP2!J$85:J$95))*FixedOM_SSP2!J88,"")</f>
        <v>4.98991935483871</v>
      </c>
      <c r="K49" s="112">
        <f>IFERROR(IF(FixedOM_SSP2!K$97=0,1,FixedOM_SSP2!K$97/AVERAGE(FixedOM_SSP2!K$85:K$95))*FixedOM_SSP2!K88,"")</f>
        <v>5</v>
      </c>
      <c r="L49" s="112">
        <f>IFERROR(IF(FixedOM_SSP2!L$97=0,1,FixedOM_SSP2!L$97/AVERAGE(FixedOM_SSP2!L$85:L$95))*FixedOM_SSP2!L88,"")</f>
        <v>4.9302788844621519</v>
      </c>
      <c r="M49" s="112">
        <f>IFERROR(IF(FixedOM_SSP2!M$97=0,1,FixedOM_SSP2!M$97/AVERAGE(FixedOM_SSP2!M$85:M$95))*FixedOM_SSP2!M88,"")</f>
        <v>4.9009900990099009</v>
      </c>
      <c r="N49" s="112">
        <f>IFERROR(IF(FixedOM_SSP2!N$97=0,1,FixedOM_SSP2!N$97/AVERAGE(FixedOM_SSP2!N$85:N$95))*FixedOM_SSP2!N88,"")</f>
        <v>4.9107142857142856</v>
      </c>
      <c r="O49" s="112">
        <f>IFERROR(IF(FixedOM_SSP2!O$97=0,1,FixedOM_SSP2!O$97/AVERAGE(FixedOM_SSP2!O$85:O$95))*FixedOM_SSP2!O88,"")</f>
        <v>4.9107142857142856</v>
      </c>
    </row>
    <row r="50" spans="1:15" x14ac:dyDescent="0.25">
      <c r="A50" s="119"/>
      <c r="B50" s="119" t="s">
        <v>103</v>
      </c>
      <c r="C50" s="119"/>
      <c r="D50" s="112" t="str">
        <f>IFERROR(IF(FixedOM_SSP2!D$97=0,1,FixedOM_SSP2!D$97/AVERAGE(FixedOM_SSP2!D$85:D$95))*FixedOM_SSP2!D89,"")</f>
        <v/>
      </c>
      <c r="E50" s="112">
        <f>IFERROR(IF(FixedOM_SSP2!E$97=0,1,FixedOM_SSP2!E$97/AVERAGE(FixedOM_SSP2!E$85:E$95))*FixedOM_SSP2!E89,"")</f>
        <v>37.081761006289312</v>
      </c>
      <c r="F50" s="112">
        <f>IFERROR(IF(FixedOM_SSP2!F$97=0,1,FixedOM_SSP2!F$97/AVERAGE(FixedOM_SSP2!F$85:F$95))*FixedOM_SSP2!F89,"")</f>
        <v>27.831325301204817</v>
      </c>
      <c r="G50" s="112">
        <f>IFERROR(IF(FixedOM_SSP2!G$97=0,1,FixedOM_SSP2!G$97/AVERAGE(FixedOM_SSP2!G$85:G$95))*FixedOM_SSP2!G89,"")</f>
        <v>18.554216867469879</v>
      </c>
      <c r="H50" s="112">
        <f>IFERROR(IF(FixedOM_SSP2!H$97=0,1,FixedOM_SSP2!H$97/AVERAGE(FixedOM_SSP2!H$85:H$95))*FixedOM_SSP2!H89,"")</f>
        <v>9.3572778827977316</v>
      </c>
      <c r="I50" s="112">
        <f>IFERROR(IF(FixedOM_SSP2!I$97=0,1,FixedOM_SSP2!I$97/AVERAGE(FixedOM_SSP2!I$85:I$95))*FixedOM_SSP2!I89,"")</f>
        <v>4.7017892644135193</v>
      </c>
      <c r="J50" s="112">
        <f>IFERROR(IF(FixedOM_SSP2!J$97=0,1,FixedOM_SSP2!J$97/AVERAGE(FixedOM_SSP2!J$85:J$95))*FixedOM_SSP2!J89,"")</f>
        <v>4.768145161290323</v>
      </c>
      <c r="K50" s="112">
        <f>IFERROR(IF(FixedOM_SSP2!K$97=0,1,FixedOM_SSP2!K$97/AVERAGE(FixedOM_SSP2!K$85:K$95))*FixedOM_SSP2!K89,"")</f>
        <v>4.8888888888888884</v>
      </c>
      <c r="L50" s="112">
        <f>IFERROR(IF(FixedOM_SSP2!L$97=0,1,FixedOM_SSP2!L$97/AVERAGE(FixedOM_SSP2!L$85:L$95))*FixedOM_SSP2!L89,"")</f>
        <v>4.9302788844621519</v>
      </c>
      <c r="M50" s="112">
        <f>IFERROR(IF(FixedOM_SSP2!M$97=0,1,FixedOM_SSP2!M$97/AVERAGE(FixedOM_SSP2!M$85:M$95))*FixedOM_SSP2!M89,"")</f>
        <v>4.9009900990099009</v>
      </c>
      <c r="N50" s="112">
        <f>IFERROR(IF(FixedOM_SSP2!N$97=0,1,FixedOM_SSP2!N$97/AVERAGE(FixedOM_SSP2!N$85:N$95))*FixedOM_SSP2!N89,"")</f>
        <v>4.9107142857142856</v>
      </c>
      <c r="O50" s="112">
        <f>IFERROR(IF(FixedOM_SSP2!O$97=0,1,FixedOM_SSP2!O$97/AVERAGE(FixedOM_SSP2!O$85:O$95))*FixedOM_SSP2!O89,"")</f>
        <v>4.9107142857142856</v>
      </c>
    </row>
    <row r="51" spans="1:15" x14ac:dyDescent="0.25">
      <c r="A51" s="119"/>
      <c r="B51" s="119" t="s">
        <v>104</v>
      </c>
      <c r="C51" s="119"/>
      <c r="D51" s="112" t="str">
        <f>IFERROR(IF(FixedOM_SSP2!D$97=0,1,FixedOM_SSP2!D$97/AVERAGE(FixedOM_SSP2!D$85:D$95))*FixedOM_SSP2!D90,"")</f>
        <v/>
      </c>
      <c r="E51" s="112">
        <f>IFERROR(IF(FixedOM_SSP2!E$97=0,1,FixedOM_SSP2!E$97/AVERAGE(FixedOM_SSP2!E$85:E$95))*FixedOM_SSP2!E90,"")</f>
        <v>38.742138364779883</v>
      </c>
      <c r="F51" s="112">
        <f>IFERROR(IF(FixedOM_SSP2!F$97=0,1,FixedOM_SSP2!F$97/AVERAGE(FixedOM_SSP2!F$85:F$95))*FixedOM_SSP2!F90,"")</f>
        <v>28.328313253012045</v>
      </c>
      <c r="G51" s="112">
        <f>IFERROR(IF(FixedOM_SSP2!G$97=0,1,FixedOM_SSP2!G$97/AVERAGE(FixedOM_SSP2!G$85:G$95))*FixedOM_SSP2!G90,"")</f>
        <v>18.554216867469879</v>
      </c>
      <c r="H51" s="112">
        <f>IFERROR(IF(FixedOM_SSP2!H$97=0,1,FixedOM_SSP2!H$97/AVERAGE(FixedOM_SSP2!H$85:H$95))*FixedOM_SSP2!H90,"")</f>
        <v>9.1493383742911156</v>
      </c>
      <c r="I51" s="112">
        <f>IFERROR(IF(FixedOM_SSP2!I$97=0,1,FixedOM_SSP2!I$97/AVERAGE(FixedOM_SSP2!I$85:I$95))*FixedOM_SSP2!I90,"")</f>
        <v>4.5924453280318094</v>
      </c>
      <c r="J51" s="112">
        <f>IFERROR(IF(FixedOM_SSP2!J$97=0,1,FixedOM_SSP2!J$97/AVERAGE(FixedOM_SSP2!J$85:J$95))*FixedOM_SSP2!J90,"")</f>
        <v>4.657258064516129</v>
      </c>
      <c r="K51" s="112">
        <f>IFERROR(IF(FixedOM_SSP2!K$97=0,1,FixedOM_SSP2!K$97/AVERAGE(FixedOM_SSP2!K$85:K$95))*FixedOM_SSP2!K90,"")</f>
        <v>4.6666666666666661</v>
      </c>
      <c r="L51" s="112">
        <f>IFERROR(IF(FixedOM_SSP2!L$97=0,1,FixedOM_SSP2!L$97/AVERAGE(FixedOM_SSP2!L$85:L$95))*FixedOM_SSP2!L90,"")</f>
        <v>4.7111553784860565</v>
      </c>
      <c r="M51" s="112">
        <f>IFERROR(IF(FixedOM_SSP2!M$97=0,1,FixedOM_SSP2!M$97/AVERAGE(FixedOM_SSP2!M$85:M$95))*FixedOM_SSP2!M90,"")</f>
        <v>4.7920792079207919</v>
      </c>
      <c r="N51" s="112">
        <f>IFERROR(IF(FixedOM_SSP2!N$97=0,1,FixedOM_SSP2!N$97/AVERAGE(FixedOM_SSP2!N$85:N$95))*FixedOM_SSP2!N90,"")</f>
        <v>4.8015873015873014</v>
      </c>
      <c r="O51" s="112">
        <f>IFERROR(IF(FixedOM_SSP2!O$97=0,1,FixedOM_SSP2!O$97/AVERAGE(FixedOM_SSP2!O$85:O$95))*FixedOM_SSP2!O90,"")</f>
        <v>4.8015873015873014</v>
      </c>
    </row>
    <row r="52" spans="1:15" x14ac:dyDescent="0.25">
      <c r="A52" s="119"/>
      <c r="B52" s="119" t="s">
        <v>105</v>
      </c>
      <c r="C52" s="119"/>
      <c r="D52" s="112" t="str">
        <f>IFERROR(IF(FixedOM_SSP2!D$97=0,1,FixedOM_SSP2!D$97/AVERAGE(FixedOM_SSP2!D$85:D$95))*FixedOM_SSP2!D91,"")</f>
        <v/>
      </c>
      <c r="E52" s="112">
        <f>IFERROR(IF(FixedOM_SSP2!E$97=0,1,FixedOM_SSP2!E$97/AVERAGE(FixedOM_SSP2!E$85:E$95))*FixedOM_SSP2!E91,"")</f>
        <v>66.415094339622655</v>
      </c>
      <c r="F52" s="112">
        <f>IFERROR(IF(FixedOM_SSP2!F$97=0,1,FixedOM_SSP2!F$97/AVERAGE(FixedOM_SSP2!F$85:F$95))*FixedOM_SSP2!F91,"")</f>
        <v>44.7289156626506</v>
      </c>
      <c r="G52" s="112">
        <f>IFERROR(IF(FixedOM_SSP2!G$97=0,1,FixedOM_SSP2!G$97/AVERAGE(FixedOM_SSP2!G$85:G$95))*FixedOM_SSP2!G91,"")</f>
        <v>27.641996557659208</v>
      </c>
      <c r="H52" s="112">
        <f>IFERROR(IF(FixedOM_SSP2!H$97=0,1,FixedOM_SSP2!H$97/AVERAGE(FixedOM_SSP2!H$85:H$95))*FixedOM_SSP2!H91,"")</f>
        <v>12.892249527410208</v>
      </c>
      <c r="I52" s="112">
        <f>IFERROR(IF(FixedOM_SSP2!I$97=0,1,FixedOM_SSP2!I$97/AVERAGE(FixedOM_SSP2!I$85:I$95))*FixedOM_SSP2!I91,"")</f>
        <v>6.1232604373757464</v>
      </c>
      <c r="J52" s="112">
        <f>IFERROR(IF(FixedOM_SSP2!J$97=0,1,FixedOM_SSP2!J$97/AVERAGE(FixedOM_SSP2!J$85:J$95))*FixedOM_SSP2!J91,"")</f>
        <v>5.877016129032258</v>
      </c>
      <c r="K52" s="112">
        <f>IFERROR(IF(FixedOM_SSP2!K$97=0,1,FixedOM_SSP2!K$97/AVERAGE(FixedOM_SSP2!K$85:K$95))*FixedOM_SSP2!K91,"")</f>
        <v>5.6666666666666661</v>
      </c>
      <c r="L52" s="112">
        <f>IFERROR(IF(FixedOM_SSP2!L$97=0,1,FixedOM_SSP2!L$97/AVERAGE(FixedOM_SSP2!L$85:L$95))*FixedOM_SSP2!L91,"")</f>
        <v>5.3685258964143436</v>
      </c>
      <c r="M52" s="112">
        <f>IFERROR(IF(FixedOM_SSP2!M$97=0,1,FixedOM_SSP2!M$97/AVERAGE(FixedOM_SSP2!M$85:M$95))*FixedOM_SSP2!M91,"")</f>
        <v>5.3366336633663369</v>
      </c>
      <c r="N52" s="112">
        <f>IFERROR(IF(FixedOM_SSP2!N$97=0,1,FixedOM_SSP2!N$97/AVERAGE(FixedOM_SSP2!N$85:N$95))*FixedOM_SSP2!N91,"")</f>
        <v>5.2380952380952381</v>
      </c>
      <c r="O52" s="112">
        <f>IFERROR(IF(FixedOM_SSP2!O$97=0,1,FixedOM_SSP2!O$97/AVERAGE(FixedOM_SSP2!O$85:O$95))*FixedOM_SSP2!O91,"")</f>
        <v>5.2380952380952381</v>
      </c>
    </row>
    <row r="53" spans="1:15" x14ac:dyDescent="0.25">
      <c r="A53" s="119"/>
      <c r="B53" s="119" t="s">
        <v>106</v>
      </c>
      <c r="C53" s="119"/>
      <c r="D53" s="112" t="str">
        <f>IFERROR(IF(FixedOM_SSP2!D$97=0,1,FixedOM_SSP2!D$97/AVERAGE(FixedOM_SSP2!D$85:D$95))*FixedOM_SSP2!D92,"")</f>
        <v/>
      </c>
      <c r="E53" s="112">
        <f>IFERROR(IF(FixedOM_SSP2!E$97=0,1,FixedOM_SSP2!E$97/AVERAGE(FixedOM_SSP2!E$85:E$95))*FixedOM_SSP2!E92,"")</f>
        <v>53.132075471698123</v>
      </c>
      <c r="F53" s="112">
        <f>IFERROR(IF(FixedOM_SSP2!F$97=0,1,FixedOM_SSP2!F$97/AVERAGE(FixedOM_SSP2!F$85:F$95))*FixedOM_SSP2!F92,"")</f>
        <v>37.771084337349393</v>
      </c>
      <c r="G53" s="112">
        <f>IFERROR(IF(FixedOM_SSP2!G$97=0,1,FixedOM_SSP2!G$97/AVERAGE(FixedOM_SSP2!G$85:G$95))*FixedOM_SSP2!G92,"")</f>
        <v>23.476764199655769</v>
      </c>
      <c r="H53" s="112">
        <f>IFERROR(IF(FixedOM_SSP2!H$97=0,1,FixedOM_SSP2!H$97/AVERAGE(FixedOM_SSP2!H$85:H$95))*FixedOM_SSP2!H92,"")</f>
        <v>11.436672967863894</v>
      </c>
      <c r="I53" s="112">
        <f>IFERROR(IF(FixedOM_SSP2!I$97=0,1,FixedOM_SSP2!I$97/AVERAGE(FixedOM_SSP2!I$85:I$95))*FixedOM_SSP2!I92,"")</f>
        <v>5.5765407554671969</v>
      </c>
      <c r="J53" s="112">
        <f>IFERROR(IF(FixedOM_SSP2!J$97=0,1,FixedOM_SSP2!J$97/AVERAGE(FixedOM_SSP2!J$85:J$95))*FixedOM_SSP2!J92,"")</f>
        <v>5.544354838709677</v>
      </c>
      <c r="K53" s="112">
        <f>IFERROR(IF(FixedOM_SSP2!K$97=0,1,FixedOM_SSP2!K$97/AVERAGE(FixedOM_SSP2!K$85:K$95))*FixedOM_SSP2!K92,"")</f>
        <v>5.5555555555555554</v>
      </c>
      <c r="L53" s="112">
        <f>IFERROR(IF(FixedOM_SSP2!L$97=0,1,FixedOM_SSP2!L$97/AVERAGE(FixedOM_SSP2!L$85:L$95))*FixedOM_SSP2!L92,"")</f>
        <v>5.5876494023904391</v>
      </c>
      <c r="M53" s="112">
        <f>IFERROR(IF(FixedOM_SSP2!M$97=0,1,FixedOM_SSP2!M$97/AVERAGE(FixedOM_SSP2!M$85:M$95))*FixedOM_SSP2!M92,"")</f>
        <v>5.4455445544554459</v>
      </c>
      <c r="N53" s="112">
        <f>IFERROR(IF(FixedOM_SSP2!N$97=0,1,FixedOM_SSP2!N$97/AVERAGE(FixedOM_SSP2!N$85:N$95))*FixedOM_SSP2!N92,"")</f>
        <v>5.4563492063492065</v>
      </c>
      <c r="O53" s="112">
        <f>IFERROR(IF(FixedOM_SSP2!O$97=0,1,FixedOM_SSP2!O$97/AVERAGE(FixedOM_SSP2!O$85:O$95))*FixedOM_SSP2!O92,"")</f>
        <v>5.4563492063492065</v>
      </c>
    </row>
    <row r="54" spans="1:15" x14ac:dyDescent="0.25">
      <c r="A54" s="119"/>
      <c r="B54" s="119" t="s">
        <v>107</v>
      </c>
      <c r="C54" s="119"/>
      <c r="D54" s="112" t="str">
        <f>IFERROR(IF(FixedOM_SSP2!D$97=0,1,FixedOM_SSP2!D$97/AVERAGE(FixedOM_SSP2!D$85:D$95))*FixedOM_SSP2!D93,"")</f>
        <v/>
      </c>
      <c r="E54" s="112">
        <f>IFERROR(IF(FixedOM_SSP2!E$97=0,1,FixedOM_SSP2!E$97/AVERAGE(FixedOM_SSP2!E$85:E$95))*FixedOM_SSP2!E93,"")</f>
        <v>30.993710691823907</v>
      </c>
      <c r="F54" s="112">
        <f>IFERROR(IF(FixedOM_SSP2!F$97=0,1,FixedOM_SSP2!F$97/AVERAGE(FixedOM_SSP2!F$85:F$95))*FixedOM_SSP2!F93,"")</f>
        <v>25.346385542168672</v>
      </c>
      <c r="G54" s="112">
        <f>IFERROR(IF(FixedOM_SSP2!G$97=0,1,FixedOM_SSP2!G$97/AVERAGE(FixedOM_SSP2!G$85:G$95))*FixedOM_SSP2!G93,"")</f>
        <v>17.796901893287437</v>
      </c>
      <c r="H54" s="112">
        <f>IFERROR(IF(FixedOM_SSP2!H$97=0,1,FixedOM_SSP2!H$97/AVERAGE(FixedOM_SSP2!H$85:H$95))*FixedOM_SSP2!H93,"")</f>
        <v>9.3572778827977316</v>
      </c>
      <c r="I54" s="112">
        <f>IFERROR(IF(FixedOM_SSP2!I$97=0,1,FixedOM_SSP2!I$97/AVERAGE(FixedOM_SSP2!I$85:I$95))*FixedOM_SSP2!I93,"")</f>
        <v>4.8111332007952292</v>
      </c>
      <c r="J54" s="112">
        <f>IFERROR(IF(FixedOM_SSP2!J$97=0,1,FixedOM_SSP2!J$97/AVERAGE(FixedOM_SSP2!J$85:J$95))*FixedOM_SSP2!J93,"")</f>
        <v>4.879032258064516</v>
      </c>
      <c r="K54" s="112">
        <f>IFERROR(IF(FixedOM_SSP2!K$97=0,1,FixedOM_SSP2!K$97/AVERAGE(FixedOM_SSP2!K$85:K$95))*FixedOM_SSP2!K93,"")</f>
        <v>4.8888888888888884</v>
      </c>
      <c r="L54" s="112">
        <f>IFERROR(IF(FixedOM_SSP2!L$97=0,1,FixedOM_SSP2!L$97/AVERAGE(FixedOM_SSP2!L$85:L$95))*FixedOM_SSP2!L93,"")</f>
        <v>4.9302788844621519</v>
      </c>
      <c r="M54" s="112">
        <f>IFERROR(IF(FixedOM_SSP2!M$97=0,1,FixedOM_SSP2!M$97/AVERAGE(FixedOM_SSP2!M$85:M$95))*FixedOM_SSP2!M93,"")</f>
        <v>5.0099009900990099</v>
      </c>
      <c r="N54" s="112">
        <f>IFERROR(IF(FixedOM_SSP2!N$97=0,1,FixedOM_SSP2!N$97/AVERAGE(FixedOM_SSP2!N$85:N$95))*FixedOM_SSP2!N93,"")</f>
        <v>5.0198412698412698</v>
      </c>
      <c r="O54" s="112">
        <f>IFERROR(IF(FixedOM_SSP2!O$97=0,1,FixedOM_SSP2!O$97/AVERAGE(FixedOM_SSP2!O$85:O$95))*FixedOM_SSP2!O93,"")</f>
        <v>5.0198412698412698</v>
      </c>
    </row>
    <row r="55" spans="1:15" x14ac:dyDescent="0.25">
      <c r="A55" s="119"/>
      <c r="B55" s="119" t="s">
        <v>108</v>
      </c>
      <c r="C55" s="119"/>
      <c r="D55" s="112" t="str">
        <f>IFERROR(IF(FixedOM_SSP2!D$97=0,1,FixedOM_SSP2!D$97/AVERAGE(FixedOM_SSP2!D$85:D$95))*FixedOM_SSP2!D94,"")</f>
        <v/>
      </c>
      <c r="E55" s="112">
        <f>IFERROR(IF(FixedOM_SSP2!E$97=0,1,FixedOM_SSP2!E$97/AVERAGE(FixedOM_SSP2!E$85:E$95))*FixedOM_SSP2!E94,"")</f>
        <v>29.333333333333339</v>
      </c>
      <c r="F55" s="112">
        <f>IFERROR(IF(FixedOM_SSP2!F$97=0,1,FixedOM_SSP2!F$97/AVERAGE(FixedOM_SSP2!F$85:F$95))*FixedOM_SSP2!F94,"")</f>
        <v>23.358433734939759</v>
      </c>
      <c r="G55" s="112">
        <f>IFERROR(IF(FixedOM_SSP2!G$97=0,1,FixedOM_SSP2!G$97/AVERAGE(FixedOM_SSP2!G$85:G$95))*FixedOM_SSP2!G94,"")</f>
        <v>16.282271944922549</v>
      </c>
      <c r="H55" s="112">
        <f>IFERROR(IF(FixedOM_SSP2!H$97=0,1,FixedOM_SSP2!H$97/AVERAGE(FixedOM_SSP2!H$85:H$95))*FixedOM_SSP2!H94,"")</f>
        <v>8.3175803402646498</v>
      </c>
      <c r="I55" s="112">
        <f>IFERROR(IF(FixedOM_SSP2!I$97=0,1,FixedOM_SSP2!I$97/AVERAGE(FixedOM_SSP2!I$85:I$95))*FixedOM_SSP2!I94,"")</f>
        <v>4.2644135188866805</v>
      </c>
      <c r="J55" s="112">
        <f>IFERROR(IF(FixedOM_SSP2!J$97=0,1,FixedOM_SSP2!J$97/AVERAGE(FixedOM_SSP2!J$85:J$95))*FixedOM_SSP2!J94,"")</f>
        <v>4.324596774193548</v>
      </c>
      <c r="K55" s="112">
        <f>IFERROR(IF(FixedOM_SSP2!K$97=0,1,FixedOM_SSP2!K$97/AVERAGE(FixedOM_SSP2!K$85:K$95))*FixedOM_SSP2!K94,"")</f>
        <v>4.333333333333333</v>
      </c>
      <c r="L55" s="112">
        <f>IFERROR(IF(FixedOM_SSP2!L$97=0,1,FixedOM_SSP2!L$97/AVERAGE(FixedOM_SSP2!L$85:L$95))*FixedOM_SSP2!L94,"")</f>
        <v>4.3824701195219129</v>
      </c>
      <c r="M55" s="112">
        <f>IFERROR(IF(FixedOM_SSP2!M$97=0,1,FixedOM_SSP2!M$97/AVERAGE(FixedOM_SSP2!M$85:M$95))*FixedOM_SSP2!M94,"")</f>
        <v>4.4653465346534658</v>
      </c>
      <c r="N55" s="112">
        <f>IFERROR(IF(FixedOM_SSP2!N$97=0,1,FixedOM_SSP2!N$97/AVERAGE(FixedOM_SSP2!N$85:N$95))*FixedOM_SSP2!N94,"")</f>
        <v>4.4742063492063489</v>
      </c>
      <c r="O55" s="112">
        <f>IFERROR(IF(FixedOM_SSP2!O$97=0,1,FixedOM_SSP2!O$97/AVERAGE(FixedOM_SSP2!O$85:O$95))*FixedOM_SSP2!O94,"")</f>
        <v>4.4742063492063489</v>
      </c>
    </row>
    <row r="56" spans="1:15" x14ac:dyDescent="0.25">
      <c r="A56" s="119"/>
      <c r="B56" s="119" t="s">
        <v>109</v>
      </c>
      <c r="C56" s="119"/>
      <c r="D56" s="112" t="str">
        <f>IFERROR(IF(FixedOM_SSP2!D$97=0,1,FixedOM_SSP2!D$97/AVERAGE(FixedOM_SSP2!D$85:D$95))*FixedOM_SSP2!D95,"")</f>
        <v/>
      </c>
      <c r="E56" s="112">
        <f>IFERROR(IF(FixedOM_SSP2!E$97=0,1,FixedOM_SSP2!E$97/AVERAGE(FixedOM_SSP2!E$85:E$95))*FixedOM_SSP2!E95,"")</f>
        <v>38.742138364779883</v>
      </c>
      <c r="F56" s="112">
        <f>IFERROR(IF(FixedOM_SSP2!F$97=0,1,FixedOM_SSP2!F$97/AVERAGE(FixedOM_SSP2!F$85:F$95))*FixedOM_SSP2!F95,"")</f>
        <v>30.81325301204819</v>
      </c>
      <c r="G56" s="112">
        <f>IFERROR(IF(FixedOM_SSP2!G$97=0,1,FixedOM_SSP2!G$97/AVERAGE(FixedOM_SSP2!G$85:G$95))*FixedOM_SSP2!G95,"")</f>
        <v>21.583476764199656</v>
      </c>
      <c r="H56" s="112">
        <f>IFERROR(IF(FixedOM_SSP2!H$97=0,1,FixedOM_SSP2!H$97/AVERAGE(FixedOM_SSP2!H$85:H$95))*FixedOM_SSP2!H95,"")</f>
        <v>11.020793950850662</v>
      </c>
      <c r="I56" s="112">
        <f>IFERROR(IF(FixedOM_SSP2!I$97=0,1,FixedOM_SSP2!I$97/AVERAGE(FixedOM_SSP2!I$85:I$95))*FixedOM_SSP2!I95,"")</f>
        <v>5.5765407554671969</v>
      </c>
      <c r="J56" s="112">
        <f>IFERROR(IF(FixedOM_SSP2!J$97=0,1,FixedOM_SSP2!J$97/AVERAGE(FixedOM_SSP2!J$85:J$95))*FixedOM_SSP2!J95,"")</f>
        <v>5.544354838709677</v>
      </c>
      <c r="K56" s="112">
        <f>IFERROR(IF(FixedOM_SSP2!K$97=0,1,FixedOM_SSP2!K$97/AVERAGE(FixedOM_SSP2!K$85:K$95))*FixedOM_SSP2!K95,"")</f>
        <v>5.4444444444444438</v>
      </c>
      <c r="L56" s="112">
        <f>IFERROR(IF(FixedOM_SSP2!L$97=0,1,FixedOM_SSP2!L$97/AVERAGE(FixedOM_SSP2!L$85:L$95))*FixedOM_SSP2!L95,"")</f>
        <v>5.4780876494023909</v>
      </c>
      <c r="M56" s="112">
        <f>IFERROR(IF(FixedOM_SSP2!M$97=0,1,FixedOM_SSP2!M$97/AVERAGE(FixedOM_SSP2!M$85:M$95))*FixedOM_SSP2!M95,"")</f>
        <v>5.4455445544554459</v>
      </c>
      <c r="N56" s="112">
        <f>IFERROR(IF(FixedOM_SSP2!N$97=0,1,FixedOM_SSP2!N$97/AVERAGE(FixedOM_SSP2!N$85:N$95))*FixedOM_SSP2!N95,"")</f>
        <v>5.4563492063492065</v>
      </c>
      <c r="O56" s="112">
        <f>IFERROR(IF(FixedOM_SSP2!O$97=0,1,FixedOM_SSP2!O$97/AVERAGE(FixedOM_SSP2!O$85:O$95))*FixedOM_SSP2!O95,"")</f>
        <v>5.4563492063492065</v>
      </c>
    </row>
    <row r="57" spans="1:15" x14ac:dyDescent="0.25">
      <c r="A57" s="119" t="s">
        <v>155</v>
      </c>
      <c r="B57" s="119" t="s">
        <v>99</v>
      </c>
      <c r="C57" s="119"/>
      <c r="D57" t="str">
        <f>IF(FixedOM_SSP2!D102="","",FixedOM_SSP2!D$114)</f>
        <v/>
      </c>
      <c r="E57" t="str">
        <f>IF(FixedOM_SSP2!E102="","",FixedOM_SSP2!E$114)</f>
        <v/>
      </c>
      <c r="F57" t="str">
        <f>IF(FixedOM_SSP2!F102="","",FixedOM_SSP2!F$114)</f>
        <v/>
      </c>
      <c r="G57" t="str">
        <f>IF(FixedOM_SSP2!G102="","",FixedOM_SSP2!G$114)</f>
        <v/>
      </c>
      <c r="H57">
        <f>IF(FixedOM_SSP2!H102="","",FixedOM_SSP2!H$114)</f>
        <v>15</v>
      </c>
      <c r="I57">
        <f>IF(FixedOM_SSP2!I102="","",FixedOM_SSP2!I$114)</f>
        <v>10</v>
      </c>
      <c r="J57">
        <f>IF(FixedOM_SSP2!J102="","",FixedOM_SSP2!J$114)</f>
        <v>10</v>
      </c>
      <c r="K57">
        <f>IF(FixedOM_SSP2!K102="","",FixedOM_SSP2!K$114)</f>
        <v>10</v>
      </c>
      <c r="L57">
        <f>IF(FixedOM_SSP2!L102="","",FixedOM_SSP2!L$114)</f>
        <v>10</v>
      </c>
      <c r="M57">
        <f>IF(FixedOM_SSP2!M102="","",FixedOM_SSP2!M$114)</f>
        <v>10</v>
      </c>
      <c r="N57" s="112">
        <f>IF(FixedOM_SSP2!N102="","",FixedOM_SSP2!N$114)</f>
        <v>10</v>
      </c>
      <c r="O57">
        <f>IF(FixedOM_SSP2!O102="","",FixedOM_SSP2!O$114)</f>
        <v>10</v>
      </c>
    </row>
    <row r="58" spans="1:15" x14ac:dyDescent="0.25">
      <c r="A58" s="119"/>
      <c r="B58" s="119" t="s">
        <v>100</v>
      </c>
      <c r="C58" s="119"/>
      <c r="D58" t="str">
        <f>IF(FixedOM_SSP2!D103="","",FixedOM_SSP2!D$114)</f>
        <v/>
      </c>
      <c r="E58" t="str">
        <f>IF(FixedOM_SSP2!E103="","",FixedOM_SSP2!E$114)</f>
        <v/>
      </c>
      <c r="F58" t="str">
        <f>IF(FixedOM_SSP2!F103="","",FixedOM_SSP2!F$114)</f>
        <v/>
      </c>
      <c r="G58">
        <f>IF(FixedOM_SSP2!G103="","",FixedOM_SSP2!G$114)</f>
        <v>20</v>
      </c>
      <c r="H58">
        <f>IF(FixedOM_SSP2!H103="","",FixedOM_SSP2!H$114)</f>
        <v>15</v>
      </c>
      <c r="I58">
        <f>IF(FixedOM_SSP2!I103="","",FixedOM_SSP2!I$114)</f>
        <v>10</v>
      </c>
      <c r="J58">
        <f>IF(FixedOM_SSP2!J103="","",FixedOM_SSP2!J$114)</f>
        <v>10</v>
      </c>
      <c r="K58">
        <f>IF(FixedOM_SSP2!K103="","",FixedOM_SSP2!K$114)</f>
        <v>10</v>
      </c>
      <c r="L58">
        <f>IF(FixedOM_SSP2!L103="","",FixedOM_SSP2!L$114)</f>
        <v>10</v>
      </c>
      <c r="M58">
        <f>IF(FixedOM_SSP2!M103="","",FixedOM_SSP2!M$114)</f>
        <v>10</v>
      </c>
      <c r="N58" s="112">
        <f>IF(FixedOM_SSP2!N103="","",FixedOM_SSP2!N$114)</f>
        <v>10</v>
      </c>
      <c r="O58">
        <f>IF(FixedOM_SSP2!O103="","",FixedOM_SSP2!O$114)</f>
        <v>10</v>
      </c>
    </row>
    <row r="59" spans="1:15" x14ac:dyDescent="0.25">
      <c r="A59" s="119"/>
      <c r="B59" s="119" t="s">
        <v>101</v>
      </c>
      <c r="C59" s="119"/>
      <c r="D59" t="str">
        <f>IF(FixedOM_SSP2!D104="","",FixedOM_SSP2!D$114)</f>
        <v/>
      </c>
      <c r="E59" t="str">
        <f>IF(FixedOM_SSP2!E104="","",FixedOM_SSP2!E$114)</f>
        <v/>
      </c>
      <c r="F59" t="str">
        <f>IF(FixedOM_SSP2!F104="","",FixedOM_SSP2!F$114)</f>
        <v/>
      </c>
      <c r="G59">
        <f>IF(FixedOM_SSP2!G104="","",FixedOM_SSP2!G$114)</f>
        <v>20</v>
      </c>
      <c r="H59">
        <f>IF(FixedOM_SSP2!H104="","",FixedOM_SSP2!H$114)</f>
        <v>15</v>
      </c>
      <c r="I59">
        <f>IF(FixedOM_SSP2!I104="","",FixedOM_SSP2!I$114)</f>
        <v>10</v>
      </c>
      <c r="J59">
        <f>IF(FixedOM_SSP2!J104="","",FixedOM_SSP2!J$114)</f>
        <v>10</v>
      </c>
      <c r="K59">
        <f>IF(FixedOM_SSP2!K104="","",FixedOM_SSP2!K$114)</f>
        <v>10</v>
      </c>
      <c r="L59">
        <f>IF(FixedOM_SSP2!L104="","",FixedOM_SSP2!L$114)</f>
        <v>10</v>
      </c>
      <c r="M59">
        <f>IF(FixedOM_SSP2!M104="","",FixedOM_SSP2!M$114)</f>
        <v>10</v>
      </c>
      <c r="N59" s="112">
        <f>IF(FixedOM_SSP2!N104="","",FixedOM_SSP2!N$114)</f>
        <v>10</v>
      </c>
      <c r="O59">
        <f>IF(FixedOM_SSP2!O104="","",FixedOM_SSP2!O$114)</f>
        <v>10</v>
      </c>
    </row>
    <row r="60" spans="1:15" x14ac:dyDescent="0.25">
      <c r="A60" s="119"/>
      <c r="B60" s="119" t="s">
        <v>102</v>
      </c>
      <c r="C60" s="119"/>
      <c r="D60" t="str">
        <f>IF(FixedOM_SSP2!D105="","",FixedOM_SSP2!D$114)</f>
        <v/>
      </c>
      <c r="E60" t="str">
        <f>IF(FixedOM_SSP2!E105="","",FixedOM_SSP2!E$114)</f>
        <v/>
      </c>
      <c r="F60" t="str">
        <f>IF(FixedOM_SSP2!F105="","",FixedOM_SSP2!F$114)</f>
        <v/>
      </c>
      <c r="G60">
        <f>IF(FixedOM_SSP2!G105="","",FixedOM_SSP2!G$114)</f>
        <v>20</v>
      </c>
      <c r="H60">
        <f>IF(FixedOM_SSP2!H105="","",FixedOM_SSP2!H$114)</f>
        <v>15</v>
      </c>
      <c r="I60">
        <f>IF(FixedOM_SSP2!I105="","",FixedOM_SSP2!I$114)</f>
        <v>10</v>
      </c>
      <c r="J60">
        <f>IF(FixedOM_SSP2!J105="","",FixedOM_SSP2!J$114)</f>
        <v>10</v>
      </c>
      <c r="K60">
        <f>IF(FixedOM_SSP2!K105="","",FixedOM_SSP2!K$114)</f>
        <v>10</v>
      </c>
      <c r="L60">
        <f>IF(FixedOM_SSP2!L105="","",FixedOM_SSP2!L$114)</f>
        <v>10</v>
      </c>
      <c r="M60">
        <f>IF(FixedOM_SSP2!M105="","",FixedOM_SSP2!M$114)</f>
        <v>10</v>
      </c>
      <c r="N60" s="112">
        <f>IF(FixedOM_SSP2!N105="","",FixedOM_SSP2!N$114)</f>
        <v>10</v>
      </c>
      <c r="O60">
        <f>IF(FixedOM_SSP2!O105="","",FixedOM_SSP2!O$114)</f>
        <v>10</v>
      </c>
    </row>
    <row r="61" spans="1:15" x14ac:dyDescent="0.25">
      <c r="A61" s="119"/>
      <c r="B61" s="119" t="s">
        <v>103</v>
      </c>
      <c r="C61" s="119"/>
      <c r="D61" t="str">
        <f>IF(FixedOM_SSP2!D106="","",FixedOM_SSP2!D$114)</f>
        <v/>
      </c>
      <c r="E61" t="str">
        <f>IF(FixedOM_SSP2!E106="","",FixedOM_SSP2!E$114)</f>
        <v/>
      </c>
      <c r="F61" t="str">
        <f>IF(FixedOM_SSP2!F106="","",FixedOM_SSP2!F$114)</f>
        <v/>
      </c>
      <c r="G61" t="str">
        <f>IF(FixedOM_SSP2!G106="","",FixedOM_SSP2!G$114)</f>
        <v/>
      </c>
      <c r="H61">
        <f>IF(FixedOM_SSP2!H106="","",FixedOM_SSP2!H$114)</f>
        <v>15</v>
      </c>
      <c r="I61">
        <f>IF(FixedOM_SSP2!I106="","",FixedOM_SSP2!I$114)</f>
        <v>10</v>
      </c>
      <c r="J61">
        <f>IF(FixedOM_SSP2!J106="","",FixedOM_SSP2!J$114)</f>
        <v>10</v>
      </c>
      <c r="K61">
        <f>IF(FixedOM_SSP2!K106="","",FixedOM_SSP2!K$114)</f>
        <v>10</v>
      </c>
      <c r="L61">
        <f>IF(FixedOM_SSP2!L106="","",FixedOM_SSP2!L$114)</f>
        <v>10</v>
      </c>
      <c r="M61">
        <f>IF(FixedOM_SSP2!M106="","",FixedOM_SSP2!M$114)</f>
        <v>10</v>
      </c>
      <c r="N61" s="112">
        <f>IF(FixedOM_SSP2!N106="","",FixedOM_SSP2!N$114)</f>
        <v>10</v>
      </c>
      <c r="O61">
        <f>IF(FixedOM_SSP2!O106="","",FixedOM_SSP2!O$114)</f>
        <v>10</v>
      </c>
    </row>
    <row r="62" spans="1:15" x14ac:dyDescent="0.25">
      <c r="A62" s="119"/>
      <c r="B62" s="119" t="s">
        <v>104</v>
      </c>
      <c r="C62" s="119"/>
      <c r="D62" t="str">
        <f>IF(FixedOM_SSP2!D107="","",FixedOM_SSP2!D$114)</f>
        <v/>
      </c>
      <c r="E62" t="str">
        <f>IF(FixedOM_SSP2!E107="","",FixedOM_SSP2!E$114)</f>
        <v/>
      </c>
      <c r="F62" t="str">
        <f>IF(FixedOM_SSP2!F107="","",FixedOM_SSP2!F$114)</f>
        <v/>
      </c>
      <c r="G62" t="str">
        <f>IF(FixedOM_SSP2!G107="","",FixedOM_SSP2!G$114)</f>
        <v/>
      </c>
      <c r="H62">
        <f>IF(FixedOM_SSP2!H107="","",FixedOM_SSP2!H$114)</f>
        <v>15</v>
      </c>
      <c r="I62">
        <f>IF(FixedOM_SSP2!I107="","",FixedOM_SSP2!I$114)</f>
        <v>10</v>
      </c>
      <c r="J62">
        <f>IF(FixedOM_SSP2!J107="","",FixedOM_SSP2!J$114)</f>
        <v>10</v>
      </c>
      <c r="K62">
        <f>IF(FixedOM_SSP2!K107="","",FixedOM_SSP2!K$114)</f>
        <v>10</v>
      </c>
      <c r="L62">
        <f>IF(FixedOM_SSP2!L107="","",FixedOM_SSP2!L$114)</f>
        <v>10</v>
      </c>
      <c r="M62">
        <f>IF(FixedOM_SSP2!M107="","",FixedOM_SSP2!M$114)</f>
        <v>10</v>
      </c>
      <c r="N62" s="112">
        <f>IF(FixedOM_SSP2!N107="","",FixedOM_SSP2!N$114)</f>
        <v>10</v>
      </c>
      <c r="O62">
        <f>IF(FixedOM_SSP2!O107="","",FixedOM_SSP2!O$114)</f>
        <v>10</v>
      </c>
    </row>
    <row r="63" spans="1:15" x14ac:dyDescent="0.25">
      <c r="A63" s="119"/>
      <c r="B63" s="119" t="s">
        <v>105</v>
      </c>
      <c r="C63" s="119"/>
      <c r="D63" t="str">
        <f>IF(FixedOM_SSP2!D108="","",FixedOM_SSP2!D$114)</f>
        <v/>
      </c>
      <c r="E63" t="str">
        <f>IF(FixedOM_SSP2!E108="","",FixedOM_SSP2!E$114)</f>
        <v/>
      </c>
      <c r="F63" t="str">
        <f>IF(FixedOM_SSP2!F108="","",FixedOM_SSP2!F$114)</f>
        <v/>
      </c>
      <c r="G63">
        <f>IF(FixedOM_SSP2!G108="","",FixedOM_SSP2!G$114)</f>
        <v>20</v>
      </c>
      <c r="H63">
        <f>IF(FixedOM_SSP2!H108="","",FixedOM_SSP2!H$114)</f>
        <v>15</v>
      </c>
      <c r="I63">
        <f>IF(FixedOM_SSP2!I108="","",FixedOM_SSP2!I$114)</f>
        <v>10</v>
      </c>
      <c r="J63">
        <f>IF(FixedOM_SSP2!J108="","",FixedOM_SSP2!J$114)</f>
        <v>10</v>
      </c>
      <c r="K63">
        <f>IF(FixedOM_SSP2!K108="","",FixedOM_SSP2!K$114)</f>
        <v>10</v>
      </c>
      <c r="L63">
        <f>IF(FixedOM_SSP2!L108="","",FixedOM_SSP2!L$114)</f>
        <v>10</v>
      </c>
      <c r="M63">
        <f>IF(FixedOM_SSP2!M108="","",FixedOM_SSP2!M$114)</f>
        <v>10</v>
      </c>
      <c r="N63" s="112">
        <f>IF(FixedOM_SSP2!N108="","",FixedOM_SSP2!N$114)</f>
        <v>10</v>
      </c>
      <c r="O63">
        <f>IF(FixedOM_SSP2!O108="","",FixedOM_SSP2!O$114)</f>
        <v>10</v>
      </c>
    </row>
    <row r="64" spans="1:15" x14ac:dyDescent="0.25">
      <c r="A64" s="119"/>
      <c r="B64" s="119" t="s">
        <v>106</v>
      </c>
      <c r="C64" s="119"/>
      <c r="D64" t="str">
        <f>IF(FixedOM_SSP2!D109="","",FixedOM_SSP2!D$114)</f>
        <v/>
      </c>
      <c r="E64" t="str">
        <f>IF(FixedOM_SSP2!E109="","",FixedOM_SSP2!E$114)</f>
        <v/>
      </c>
      <c r="F64" t="str">
        <f>IF(FixedOM_SSP2!F109="","",FixedOM_SSP2!F$114)</f>
        <v/>
      </c>
      <c r="G64">
        <f>IF(FixedOM_SSP2!G109="","",FixedOM_SSP2!G$114)</f>
        <v>20</v>
      </c>
      <c r="H64">
        <f>IF(FixedOM_SSP2!H109="","",FixedOM_SSP2!H$114)</f>
        <v>15</v>
      </c>
      <c r="I64">
        <f>IF(FixedOM_SSP2!I109="","",FixedOM_SSP2!I$114)</f>
        <v>10</v>
      </c>
      <c r="J64">
        <f>IF(FixedOM_SSP2!J109="","",FixedOM_SSP2!J$114)</f>
        <v>10</v>
      </c>
      <c r="K64">
        <f>IF(FixedOM_SSP2!K109="","",FixedOM_SSP2!K$114)</f>
        <v>10</v>
      </c>
      <c r="L64">
        <f>IF(FixedOM_SSP2!L109="","",FixedOM_SSP2!L$114)</f>
        <v>10</v>
      </c>
      <c r="M64">
        <f>IF(FixedOM_SSP2!M109="","",FixedOM_SSP2!M$114)</f>
        <v>10</v>
      </c>
      <c r="N64" s="112">
        <f>IF(FixedOM_SSP2!N109="","",FixedOM_SSP2!N$114)</f>
        <v>10</v>
      </c>
      <c r="O64">
        <f>IF(FixedOM_SSP2!O109="","",FixedOM_SSP2!O$114)</f>
        <v>10</v>
      </c>
    </row>
    <row r="65" spans="1:15" x14ac:dyDescent="0.25">
      <c r="A65" s="119"/>
      <c r="B65" s="119" t="s">
        <v>107</v>
      </c>
      <c r="C65" s="119"/>
      <c r="D65" t="str">
        <f>IF(FixedOM_SSP2!D110="","",FixedOM_SSP2!D$114)</f>
        <v/>
      </c>
      <c r="E65" t="str">
        <f>IF(FixedOM_SSP2!E110="","",FixedOM_SSP2!E$114)</f>
        <v/>
      </c>
      <c r="F65" t="str">
        <f>IF(FixedOM_SSP2!F110="","",FixedOM_SSP2!F$114)</f>
        <v/>
      </c>
      <c r="G65" t="str">
        <f>IF(FixedOM_SSP2!G110="","",FixedOM_SSP2!G$114)</f>
        <v/>
      </c>
      <c r="H65">
        <f>IF(FixedOM_SSP2!H110="","",FixedOM_SSP2!H$114)</f>
        <v>15</v>
      </c>
      <c r="I65">
        <f>IF(FixedOM_SSP2!I110="","",FixedOM_SSP2!I$114)</f>
        <v>10</v>
      </c>
      <c r="J65">
        <f>IF(FixedOM_SSP2!J110="","",FixedOM_SSP2!J$114)</f>
        <v>10</v>
      </c>
      <c r="K65">
        <f>IF(FixedOM_SSP2!K110="","",FixedOM_SSP2!K$114)</f>
        <v>10</v>
      </c>
      <c r="L65">
        <f>IF(FixedOM_SSP2!L110="","",FixedOM_SSP2!L$114)</f>
        <v>10</v>
      </c>
      <c r="M65">
        <f>IF(FixedOM_SSP2!M110="","",FixedOM_SSP2!M$114)</f>
        <v>10</v>
      </c>
      <c r="N65" s="112">
        <f>IF(FixedOM_SSP2!N110="","",FixedOM_SSP2!N$114)</f>
        <v>10</v>
      </c>
      <c r="O65">
        <f>IF(FixedOM_SSP2!O110="","",FixedOM_SSP2!O$114)</f>
        <v>10</v>
      </c>
    </row>
    <row r="66" spans="1:15" x14ac:dyDescent="0.25">
      <c r="A66" s="119"/>
      <c r="B66" s="119" t="s">
        <v>108</v>
      </c>
      <c r="C66" s="119"/>
      <c r="D66" t="str">
        <f>IF(FixedOM_SSP2!D111="","",FixedOM_SSP2!D$114)</f>
        <v/>
      </c>
      <c r="E66" t="str">
        <f>IF(FixedOM_SSP2!E111="","",FixedOM_SSP2!E$114)</f>
        <v/>
      </c>
      <c r="F66" t="str">
        <f>IF(FixedOM_SSP2!F111="","",FixedOM_SSP2!F$114)</f>
        <v/>
      </c>
      <c r="G66" t="str">
        <f>IF(FixedOM_SSP2!G111="","",FixedOM_SSP2!G$114)</f>
        <v/>
      </c>
      <c r="H66">
        <f>IF(FixedOM_SSP2!H111="","",FixedOM_SSP2!H$114)</f>
        <v>15</v>
      </c>
      <c r="I66">
        <f>IF(FixedOM_SSP2!I111="","",FixedOM_SSP2!I$114)</f>
        <v>10</v>
      </c>
      <c r="J66">
        <f>IF(FixedOM_SSP2!J111="","",FixedOM_SSP2!J$114)</f>
        <v>10</v>
      </c>
      <c r="K66">
        <f>IF(FixedOM_SSP2!K111="","",FixedOM_SSP2!K$114)</f>
        <v>10</v>
      </c>
      <c r="L66">
        <f>IF(FixedOM_SSP2!L111="","",FixedOM_SSP2!L$114)</f>
        <v>10</v>
      </c>
      <c r="M66">
        <f>IF(FixedOM_SSP2!M111="","",FixedOM_SSP2!M$114)</f>
        <v>10</v>
      </c>
      <c r="N66" s="112">
        <f>IF(FixedOM_SSP2!N111="","",FixedOM_SSP2!N$114)</f>
        <v>10</v>
      </c>
      <c r="O66">
        <f>IF(FixedOM_SSP2!O111="","",FixedOM_SSP2!O$114)</f>
        <v>10</v>
      </c>
    </row>
    <row r="67" spans="1:15" x14ac:dyDescent="0.25">
      <c r="A67" s="119"/>
      <c r="B67" s="119" t="s">
        <v>109</v>
      </c>
      <c r="C67" s="119"/>
      <c r="D67" t="str">
        <f>IF(FixedOM_SSP2!D112="","",FixedOM_SSP2!D$114)</f>
        <v/>
      </c>
      <c r="E67" t="str">
        <f>IF(FixedOM_SSP2!E112="","",FixedOM_SSP2!E$114)</f>
        <v/>
      </c>
      <c r="F67" t="str">
        <f>IF(FixedOM_SSP2!F112="","",FixedOM_SSP2!F$114)</f>
        <v/>
      </c>
      <c r="G67">
        <f>IF(FixedOM_SSP2!G112="","",FixedOM_SSP2!G$114)</f>
        <v>20</v>
      </c>
      <c r="H67">
        <f>IF(FixedOM_SSP2!H112="","",FixedOM_SSP2!H$114)</f>
        <v>15</v>
      </c>
      <c r="I67">
        <f>IF(FixedOM_SSP2!I112="","",FixedOM_SSP2!I$114)</f>
        <v>10</v>
      </c>
      <c r="J67">
        <f>IF(FixedOM_SSP2!J112="","",FixedOM_SSP2!J$114)</f>
        <v>10</v>
      </c>
      <c r="K67">
        <f>IF(FixedOM_SSP2!K112="","",FixedOM_SSP2!K$114)</f>
        <v>10</v>
      </c>
      <c r="L67">
        <f>IF(FixedOM_SSP2!L112="","",FixedOM_SSP2!L$114)</f>
        <v>10</v>
      </c>
      <c r="M67">
        <f>IF(FixedOM_SSP2!M112="","",FixedOM_SSP2!M$114)</f>
        <v>10</v>
      </c>
      <c r="N67" s="112">
        <f>IF(FixedOM_SSP2!N112="","",FixedOM_SSP2!N$114)</f>
        <v>10</v>
      </c>
      <c r="O67">
        <f>IF(FixedOM_SSP2!O112="","",FixedOM_SSP2!O$114)</f>
        <v>10</v>
      </c>
    </row>
    <row r="68" spans="1:15" x14ac:dyDescent="0.25">
      <c r="A68" s="119" t="s">
        <v>156</v>
      </c>
      <c r="B68" s="119" t="s">
        <v>99</v>
      </c>
      <c r="C68" s="119"/>
      <c r="D68" t="str">
        <f>IF(FixedOM_SSP2!D119="","",FixedOM_SSP2!D$131)</f>
        <v/>
      </c>
      <c r="E68" t="str">
        <f>IF(FixedOM_SSP2!E119="","",FixedOM_SSP2!E$131)</f>
        <v/>
      </c>
      <c r="F68" t="str">
        <f>IF(FixedOM_SSP2!F119="","",FixedOM_SSP2!F$131)</f>
        <v/>
      </c>
      <c r="G68" t="str">
        <f>IF(FixedOM_SSP2!G119="","",FixedOM_SSP2!G$131)</f>
        <v/>
      </c>
      <c r="H68">
        <f>IF(FixedOM_SSP2!H119="","",FixedOM_SSP2!H$131)</f>
        <v>5</v>
      </c>
      <c r="I68">
        <f>IF(FixedOM_SSP2!I119="","",FixedOM_SSP2!I$131)</f>
        <v>5</v>
      </c>
      <c r="J68">
        <f>IF(FixedOM_SSP2!J119="","",FixedOM_SSP2!J$131)</f>
        <v>5</v>
      </c>
      <c r="K68">
        <f>IF(FixedOM_SSP2!K119="","",FixedOM_SSP2!K$131)</f>
        <v>5</v>
      </c>
      <c r="L68">
        <f>IF(FixedOM_SSP2!L119="","",FixedOM_SSP2!L$131)</f>
        <v>5</v>
      </c>
      <c r="M68">
        <f>IF(FixedOM_SSP2!M119="","",FixedOM_SSP2!M$131)</f>
        <v>5</v>
      </c>
      <c r="N68" s="112">
        <f>IF(FixedOM_SSP2!N119="","",FixedOM_SSP2!N$131)</f>
        <v>5</v>
      </c>
      <c r="O68">
        <f>IF(FixedOM_SSP2!O119="","",FixedOM_SSP2!O$131)</f>
        <v>5</v>
      </c>
    </row>
    <row r="69" spans="1:15" x14ac:dyDescent="0.25">
      <c r="A69" s="119"/>
      <c r="B69" s="119" t="s">
        <v>100</v>
      </c>
      <c r="C69" s="119"/>
      <c r="D69" t="str">
        <f>IF(FixedOM_SSP2!D120="","",FixedOM_SSP2!D$131)</f>
        <v/>
      </c>
      <c r="E69" t="str">
        <f>IF(FixedOM_SSP2!E120="","",FixedOM_SSP2!E$131)</f>
        <v/>
      </c>
      <c r="F69" t="str">
        <f>IF(FixedOM_SSP2!F120="","",FixedOM_SSP2!F$131)</f>
        <v/>
      </c>
      <c r="G69">
        <f>IF(FixedOM_SSP2!G120="","",FixedOM_SSP2!G$131)</f>
        <v>10</v>
      </c>
      <c r="H69">
        <f>IF(FixedOM_SSP2!H120="","",FixedOM_SSP2!H$131)</f>
        <v>5</v>
      </c>
      <c r="I69">
        <f>IF(FixedOM_SSP2!I120="","",FixedOM_SSP2!I$131)</f>
        <v>5</v>
      </c>
      <c r="J69">
        <f>IF(FixedOM_SSP2!J120="","",FixedOM_SSP2!J$131)</f>
        <v>5</v>
      </c>
      <c r="K69">
        <f>IF(FixedOM_SSP2!K120="","",FixedOM_SSP2!K$131)</f>
        <v>5</v>
      </c>
      <c r="L69">
        <f>IF(FixedOM_SSP2!L120="","",FixedOM_SSP2!L$131)</f>
        <v>5</v>
      </c>
      <c r="M69">
        <f>IF(FixedOM_SSP2!M120="","",FixedOM_SSP2!M$131)</f>
        <v>5</v>
      </c>
      <c r="N69" s="112">
        <f>IF(FixedOM_SSP2!N120="","",FixedOM_SSP2!N$131)</f>
        <v>5</v>
      </c>
      <c r="O69">
        <f>IF(FixedOM_SSP2!O120="","",FixedOM_SSP2!O$131)</f>
        <v>5</v>
      </c>
    </row>
    <row r="70" spans="1:15" x14ac:dyDescent="0.25">
      <c r="A70" s="119"/>
      <c r="B70" s="119" t="s">
        <v>101</v>
      </c>
      <c r="C70" s="119"/>
      <c r="D70" t="str">
        <f>IF(FixedOM_SSP2!D121="","",FixedOM_SSP2!D$131)</f>
        <v/>
      </c>
      <c r="E70" t="str">
        <f>IF(FixedOM_SSP2!E121="","",FixedOM_SSP2!E$131)</f>
        <v/>
      </c>
      <c r="F70" t="str">
        <f>IF(FixedOM_SSP2!F121="","",FixedOM_SSP2!F$131)</f>
        <v/>
      </c>
      <c r="G70">
        <f>IF(FixedOM_SSP2!G121="","",FixedOM_SSP2!G$131)</f>
        <v>10</v>
      </c>
      <c r="H70">
        <f>IF(FixedOM_SSP2!H121="","",FixedOM_SSP2!H$131)</f>
        <v>5</v>
      </c>
      <c r="I70">
        <f>IF(FixedOM_SSP2!I121="","",FixedOM_SSP2!I$131)</f>
        <v>5</v>
      </c>
      <c r="J70">
        <f>IF(FixedOM_SSP2!J121="","",FixedOM_SSP2!J$131)</f>
        <v>5</v>
      </c>
      <c r="K70">
        <f>IF(FixedOM_SSP2!K121="","",FixedOM_SSP2!K$131)</f>
        <v>5</v>
      </c>
      <c r="L70">
        <f>IF(FixedOM_SSP2!L121="","",FixedOM_SSP2!L$131)</f>
        <v>5</v>
      </c>
      <c r="M70">
        <f>IF(FixedOM_SSP2!M121="","",FixedOM_SSP2!M$131)</f>
        <v>5</v>
      </c>
      <c r="N70" s="112">
        <f>IF(FixedOM_SSP2!N121="","",FixedOM_SSP2!N$131)</f>
        <v>5</v>
      </c>
      <c r="O70">
        <f>IF(FixedOM_SSP2!O121="","",FixedOM_SSP2!O$131)</f>
        <v>5</v>
      </c>
    </row>
    <row r="71" spans="1:15" x14ac:dyDescent="0.25">
      <c r="A71" s="119"/>
      <c r="B71" s="119" t="s">
        <v>102</v>
      </c>
      <c r="C71" s="119"/>
      <c r="D71" t="str">
        <f>IF(FixedOM_SSP2!D122="","",FixedOM_SSP2!D$131)</f>
        <v/>
      </c>
      <c r="E71" t="str">
        <f>IF(FixedOM_SSP2!E122="","",FixedOM_SSP2!E$131)</f>
        <v/>
      </c>
      <c r="F71" t="str">
        <f>IF(FixedOM_SSP2!F122="","",FixedOM_SSP2!F$131)</f>
        <v/>
      </c>
      <c r="G71">
        <f>IF(FixedOM_SSP2!G122="","",FixedOM_SSP2!G$131)</f>
        <v>10</v>
      </c>
      <c r="H71">
        <f>IF(FixedOM_SSP2!H122="","",FixedOM_SSP2!H$131)</f>
        <v>5</v>
      </c>
      <c r="I71">
        <f>IF(FixedOM_SSP2!I122="","",FixedOM_SSP2!I$131)</f>
        <v>5</v>
      </c>
      <c r="J71">
        <f>IF(FixedOM_SSP2!J122="","",FixedOM_SSP2!J$131)</f>
        <v>5</v>
      </c>
      <c r="K71">
        <f>IF(FixedOM_SSP2!K122="","",FixedOM_SSP2!K$131)</f>
        <v>5</v>
      </c>
      <c r="L71">
        <f>IF(FixedOM_SSP2!L122="","",FixedOM_SSP2!L$131)</f>
        <v>5</v>
      </c>
      <c r="M71">
        <f>IF(FixedOM_SSP2!M122="","",FixedOM_SSP2!M$131)</f>
        <v>5</v>
      </c>
      <c r="N71" s="112">
        <f>IF(FixedOM_SSP2!N122="","",FixedOM_SSP2!N$131)</f>
        <v>5</v>
      </c>
      <c r="O71">
        <f>IF(FixedOM_SSP2!O122="","",FixedOM_SSP2!O$131)</f>
        <v>5</v>
      </c>
    </row>
    <row r="72" spans="1:15" x14ac:dyDescent="0.25">
      <c r="A72" s="119"/>
      <c r="B72" s="119" t="s">
        <v>103</v>
      </c>
      <c r="C72" s="119"/>
      <c r="D72" t="str">
        <f>IF(FixedOM_SSP2!D123="","",FixedOM_SSP2!D$131)</f>
        <v/>
      </c>
      <c r="E72" t="str">
        <f>IF(FixedOM_SSP2!E123="","",FixedOM_SSP2!E$131)</f>
        <v/>
      </c>
      <c r="F72" t="str">
        <f>IF(FixedOM_SSP2!F123="","",FixedOM_SSP2!F$131)</f>
        <v/>
      </c>
      <c r="G72" t="str">
        <f>IF(FixedOM_SSP2!G123="","",FixedOM_SSP2!G$131)</f>
        <v/>
      </c>
      <c r="H72">
        <f>IF(FixedOM_SSP2!H123="","",FixedOM_SSP2!H$131)</f>
        <v>5</v>
      </c>
      <c r="I72">
        <f>IF(FixedOM_SSP2!I123="","",FixedOM_SSP2!I$131)</f>
        <v>5</v>
      </c>
      <c r="J72">
        <f>IF(FixedOM_SSP2!J123="","",FixedOM_SSP2!J$131)</f>
        <v>5</v>
      </c>
      <c r="K72">
        <f>IF(FixedOM_SSP2!K123="","",FixedOM_SSP2!K$131)</f>
        <v>5</v>
      </c>
      <c r="L72">
        <f>IF(FixedOM_SSP2!L123="","",FixedOM_SSP2!L$131)</f>
        <v>5</v>
      </c>
      <c r="M72">
        <f>IF(FixedOM_SSP2!M123="","",FixedOM_SSP2!M$131)</f>
        <v>5</v>
      </c>
      <c r="N72" s="112">
        <f>IF(FixedOM_SSP2!N123="","",FixedOM_SSP2!N$131)</f>
        <v>5</v>
      </c>
      <c r="O72">
        <f>IF(FixedOM_SSP2!O123="","",FixedOM_SSP2!O$131)</f>
        <v>5</v>
      </c>
    </row>
    <row r="73" spans="1:15" x14ac:dyDescent="0.25">
      <c r="A73" s="119"/>
      <c r="B73" s="119" t="s">
        <v>104</v>
      </c>
      <c r="C73" s="119"/>
      <c r="D73" t="str">
        <f>IF(FixedOM_SSP2!D124="","",FixedOM_SSP2!D$131)</f>
        <v/>
      </c>
      <c r="E73" t="str">
        <f>IF(FixedOM_SSP2!E124="","",FixedOM_SSP2!E$131)</f>
        <v/>
      </c>
      <c r="F73" t="str">
        <f>IF(FixedOM_SSP2!F124="","",FixedOM_SSP2!F$131)</f>
        <v/>
      </c>
      <c r="G73" t="str">
        <f>IF(FixedOM_SSP2!G124="","",FixedOM_SSP2!G$131)</f>
        <v/>
      </c>
      <c r="H73">
        <f>IF(FixedOM_SSP2!H124="","",FixedOM_SSP2!H$131)</f>
        <v>5</v>
      </c>
      <c r="I73">
        <f>IF(FixedOM_SSP2!I124="","",FixedOM_SSP2!I$131)</f>
        <v>5</v>
      </c>
      <c r="J73">
        <f>IF(FixedOM_SSP2!J124="","",FixedOM_SSP2!J$131)</f>
        <v>5</v>
      </c>
      <c r="K73">
        <f>IF(FixedOM_SSP2!K124="","",FixedOM_SSP2!K$131)</f>
        <v>5</v>
      </c>
      <c r="L73">
        <f>IF(FixedOM_SSP2!L124="","",FixedOM_SSP2!L$131)</f>
        <v>5</v>
      </c>
      <c r="M73">
        <f>IF(FixedOM_SSP2!M124="","",FixedOM_SSP2!M$131)</f>
        <v>5</v>
      </c>
      <c r="N73" s="112">
        <f>IF(FixedOM_SSP2!N124="","",FixedOM_SSP2!N$131)</f>
        <v>5</v>
      </c>
      <c r="O73">
        <f>IF(FixedOM_SSP2!O124="","",FixedOM_SSP2!O$131)</f>
        <v>5</v>
      </c>
    </row>
    <row r="74" spans="1:15" x14ac:dyDescent="0.25">
      <c r="A74" s="119"/>
      <c r="B74" s="119" t="s">
        <v>105</v>
      </c>
      <c r="C74" s="119"/>
      <c r="D74" t="str">
        <f>IF(FixedOM_SSP2!D125="","",FixedOM_SSP2!D$131)</f>
        <v/>
      </c>
      <c r="E74" t="str">
        <f>IF(FixedOM_SSP2!E125="","",FixedOM_SSP2!E$131)</f>
        <v/>
      </c>
      <c r="F74" t="str">
        <f>IF(FixedOM_SSP2!F125="","",FixedOM_SSP2!F$131)</f>
        <v/>
      </c>
      <c r="G74">
        <f>IF(FixedOM_SSP2!G125="","",FixedOM_SSP2!G$131)</f>
        <v>10</v>
      </c>
      <c r="H74">
        <f>IF(FixedOM_SSP2!H125="","",FixedOM_SSP2!H$131)</f>
        <v>5</v>
      </c>
      <c r="I74">
        <f>IF(FixedOM_SSP2!I125="","",FixedOM_SSP2!I$131)</f>
        <v>5</v>
      </c>
      <c r="J74">
        <f>IF(FixedOM_SSP2!J125="","",FixedOM_SSP2!J$131)</f>
        <v>5</v>
      </c>
      <c r="K74">
        <f>IF(FixedOM_SSP2!K125="","",FixedOM_SSP2!K$131)</f>
        <v>5</v>
      </c>
      <c r="L74">
        <f>IF(FixedOM_SSP2!L125="","",FixedOM_SSP2!L$131)</f>
        <v>5</v>
      </c>
      <c r="M74">
        <f>IF(FixedOM_SSP2!M125="","",FixedOM_SSP2!M$131)</f>
        <v>5</v>
      </c>
      <c r="N74" s="112">
        <f>IF(FixedOM_SSP2!N125="","",FixedOM_SSP2!N$131)</f>
        <v>5</v>
      </c>
      <c r="O74">
        <f>IF(FixedOM_SSP2!O125="","",FixedOM_SSP2!O$131)</f>
        <v>5</v>
      </c>
    </row>
    <row r="75" spans="1:15" x14ac:dyDescent="0.25">
      <c r="A75" s="119"/>
      <c r="B75" s="119" t="s">
        <v>106</v>
      </c>
      <c r="C75" s="119"/>
      <c r="D75" t="str">
        <f>IF(FixedOM_SSP2!D126="","",FixedOM_SSP2!D$131)</f>
        <v/>
      </c>
      <c r="E75" t="str">
        <f>IF(FixedOM_SSP2!E126="","",FixedOM_SSP2!E$131)</f>
        <v/>
      </c>
      <c r="F75" t="str">
        <f>IF(FixedOM_SSP2!F126="","",FixedOM_SSP2!F$131)</f>
        <v/>
      </c>
      <c r="G75">
        <f>IF(FixedOM_SSP2!G126="","",FixedOM_SSP2!G$131)</f>
        <v>10</v>
      </c>
      <c r="H75">
        <f>IF(FixedOM_SSP2!H126="","",FixedOM_SSP2!H$131)</f>
        <v>5</v>
      </c>
      <c r="I75">
        <f>IF(FixedOM_SSP2!I126="","",FixedOM_SSP2!I$131)</f>
        <v>5</v>
      </c>
      <c r="J75">
        <f>IF(FixedOM_SSP2!J126="","",FixedOM_SSP2!J$131)</f>
        <v>5</v>
      </c>
      <c r="K75">
        <f>IF(FixedOM_SSP2!K126="","",FixedOM_SSP2!K$131)</f>
        <v>5</v>
      </c>
      <c r="L75">
        <f>IF(FixedOM_SSP2!L126="","",FixedOM_SSP2!L$131)</f>
        <v>5</v>
      </c>
      <c r="M75">
        <f>IF(FixedOM_SSP2!M126="","",FixedOM_SSP2!M$131)</f>
        <v>5</v>
      </c>
      <c r="N75" s="112">
        <f>IF(FixedOM_SSP2!N126="","",FixedOM_SSP2!N$131)</f>
        <v>5</v>
      </c>
      <c r="O75">
        <f>IF(FixedOM_SSP2!O126="","",FixedOM_SSP2!O$131)</f>
        <v>5</v>
      </c>
    </row>
    <row r="76" spans="1:15" x14ac:dyDescent="0.25">
      <c r="A76" s="119"/>
      <c r="B76" s="119" t="s">
        <v>107</v>
      </c>
      <c r="C76" s="119"/>
      <c r="D76" t="str">
        <f>IF(FixedOM_SSP2!D127="","",FixedOM_SSP2!D$131)</f>
        <v/>
      </c>
      <c r="E76" t="str">
        <f>IF(FixedOM_SSP2!E127="","",FixedOM_SSP2!E$131)</f>
        <v/>
      </c>
      <c r="F76" t="str">
        <f>IF(FixedOM_SSP2!F127="","",FixedOM_SSP2!F$131)</f>
        <v/>
      </c>
      <c r="G76" t="str">
        <f>IF(FixedOM_SSP2!G127="","",FixedOM_SSP2!G$131)</f>
        <v/>
      </c>
      <c r="H76">
        <f>IF(FixedOM_SSP2!H127="","",FixedOM_SSP2!H$131)</f>
        <v>5</v>
      </c>
      <c r="I76">
        <f>IF(FixedOM_SSP2!I127="","",FixedOM_SSP2!I$131)</f>
        <v>5</v>
      </c>
      <c r="J76">
        <f>IF(FixedOM_SSP2!J127="","",FixedOM_SSP2!J$131)</f>
        <v>5</v>
      </c>
      <c r="K76">
        <f>IF(FixedOM_SSP2!K127="","",FixedOM_SSP2!K$131)</f>
        <v>5</v>
      </c>
      <c r="L76">
        <f>IF(FixedOM_SSP2!L127="","",FixedOM_SSP2!L$131)</f>
        <v>5</v>
      </c>
      <c r="M76">
        <f>IF(FixedOM_SSP2!M127="","",FixedOM_SSP2!M$131)</f>
        <v>5</v>
      </c>
      <c r="N76" s="112">
        <f>IF(FixedOM_SSP2!N127="","",FixedOM_SSP2!N$131)</f>
        <v>5</v>
      </c>
      <c r="O76">
        <f>IF(FixedOM_SSP2!O127="","",FixedOM_SSP2!O$131)</f>
        <v>5</v>
      </c>
    </row>
    <row r="77" spans="1:15" x14ac:dyDescent="0.25">
      <c r="A77" s="119"/>
      <c r="B77" s="119" t="s">
        <v>108</v>
      </c>
      <c r="C77" s="119"/>
      <c r="D77" t="str">
        <f>IF(FixedOM_SSP2!D128="","",FixedOM_SSP2!D$131)</f>
        <v/>
      </c>
      <c r="E77" t="str">
        <f>IF(FixedOM_SSP2!E128="","",FixedOM_SSP2!E$131)</f>
        <v/>
      </c>
      <c r="F77" t="str">
        <f>IF(FixedOM_SSP2!F128="","",FixedOM_SSP2!F$131)</f>
        <v/>
      </c>
      <c r="G77" t="str">
        <f>IF(FixedOM_SSP2!G128="","",FixedOM_SSP2!G$131)</f>
        <v/>
      </c>
      <c r="H77">
        <f>IF(FixedOM_SSP2!H128="","",FixedOM_SSP2!H$131)</f>
        <v>5</v>
      </c>
      <c r="I77">
        <f>IF(FixedOM_SSP2!I128="","",FixedOM_SSP2!I$131)</f>
        <v>5</v>
      </c>
      <c r="J77">
        <f>IF(FixedOM_SSP2!J128="","",FixedOM_SSP2!J$131)</f>
        <v>5</v>
      </c>
      <c r="K77">
        <f>IF(FixedOM_SSP2!K128="","",FixedOM_SSP2!K$131)</f>
        <v>5</v>
      </c>
      <c r="L77">
        <f>IF(FixedOM_SSP2!L128="","",FixedOM_SSP2!L$131)</f>
        <v>5</v>
      </c>
      <c r="M77">
        <f>IF(FixedOM_SSP2!M128="","",FixedOM_SSP2!M$131)</f>
        <v>5</v>
      </c>
      <c r="N77" s="112">
        <f>IF(FixedOM_SSP2!N128="","",FixedOM_SSP2!N$131)</f>
        <v>5</v>
      </c>
      <c r="O77">
        <f>IF(FixedOM_SSP2!O128="","",FixedOM_SSP2!O$131)</f>
        <v>5</v>
      </c>
    </row>
    <row r="78" spans="1:15" x14ac:dyDescent="0.25">
      <c r="A78" s="119"/>
      <c r="B78" s="119" t="s">
        <v>109</v>
      </c>
      <c r="C78" s="119"/>
      <c r="D78" t="str">
        <f>IF(FixedOM_SSP2!D129="","",FixedOM_SSP2!D$131)</f>
        <v/>
      </c>
      <c r="E78" t="str">
        <f>IF(FixedOM_SSP2!E129="","",FixedOM_SSP2!E$131)</f>
        <v/>
      </c>
      <c r="F78" t="str">
        <f>IF(FixedOM_SSP2!F129="","",FixedOM_SSP2!F$131)</f>
        <v/>
      </c>
      <c r="G78">
        <f>IF(FixedOM_SSP2!G129="","",FixedOM_SSP2!G$131)</f>
        <v>10</v>
      </c>
      <c r="H78">
        <f>IF(FixedOM_SSP2!H129="","",FixedOM_SSP2!H$131)</f>
        <v>5</v>
      </c>
      <c r="I78">
        <f>IF(FixedOM_SSP2!I129="","",FixedOM_SSP2!I$131)</f>
        <v>5</v>
      </c>
      <c r="J78">
        <f>IF(FixedOM_SSP2!J129="","",FixedOM_SSP2!J$131)</f>
        <v>5</v>
      </c>
      <c r="K78">
        <f>IF(FixedOM_SSP2!K129="","",FixedOM_SSP2!K$131)</f>
        <v>5</v>
      </c>
      <c r="L78">
        <f>IF(FixedOM_SSP2!L129="","",FixedOM_SSP2!L$131)</f>
        <v>5</v>
      </c>
      <c r="M78">
        <f>IF(FixedOM_SSP2!M129="","",FixedOM_SSP2!M$131)</f>
        <v>5</v>
      </c>
      <c r="N78" s="112">
        <f>IF(FixedOM_SSP2!N129="","",FixedOM_SSP2!N$131)</f>
        <v>5</v>
      </c>
      <c r="O78">
        <f>IF(FixedOM_SSP2!O129="","",FixedOM_SSP2!O$131)</f>
        <v>5</v>
      </c>
    </row>
  </sheetData>
  <mergeCells count="84">
    <mergeCell ref="B77:C77"/>
    <mergeCell ref="B78:C78"/>
    <mergeCell ref="A68:A78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53:C53"/>
    <mergeCell ref="B54:C54"/>
    <mergeCell ref="B55:C55"/>
    <mergeCell ref="B56:C56"/>
    <mergeCell ref="B62:C62"/>
    <mergeCell ref="A57:A67"/>
    <mergeCell ref="B57:C57"/>
    <mergeCell ref="B58:C58"/>
    <mergeCell ref="B59:C59"/>
    <mergeCell ref="B60:C60"/>
    <mergeCell ref="B61:C61"/>
    <mergeCell ref="B67:C67"/>
    <mergeCell ref="B63:C63"/>
    <mergeCell ref="B64:C64"/>
    <mergeCell ref="B65:C65"/>
    <mergeCell ref="B66:C66"/>
    <mergeCell ref="B44:C44"/>
    <mergeCell ref="B45:C45"/>
    <mergeCell ref="A46:A56"/>
    <mergeCell ref="B46:C46"/>
    <mergeCell ref="B47:C47"/>
    <mergeCell ref="B48:C48"/>
    <mergeCell ref="B49:C49"/>
    <mergeCell ref="B50:C50"/>
    <mergeCell ref="B51:C51"/>
    <mergeCell ref="B52:C52"/>
    <mergeCell ref="A35:A45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29:C29"/>
    <mergeCell ref="B30:C30"/>
    <mergeCell ref="B31:C31"/>
    <mergeCell ref="B32:C32"/>
    <mergeCell ref="B33:C33"/>
    <mergeCell ref="B34:C34"/>
    <mergeCell ref="B21:C21"/>
    <mergeCell ref="B22:C22"/>
    <mergeCell ref="B23:C23"/>
    <mergeCell ref="A24:A34"/>
    <mergeCell ref="B24:C24"/>
    <mergeCell ref="B25:C25"/>
    <mergeCell ref="B26:C26"/>
    <mergeCell ref="B27:C27"/>
    <mergeCell ref="B28:C28"/>
    <mergeCell ref="B12:C12"/>
    <mergeCell ref="A13:A23"/>
    <mergeCell ref="B13:C13"/>
    <mergeCell ref="B14:C14"/>
    <mergeCell ref="B15:C15"/>
    <mergeCell ref="B16:C16"/>
    <mergeCell ref="B17:C17"/>
    <mergeCell ref="B18:C18"/>
    <mergeCell ref="B19:C19"/>
    <mergeCell ref="A2:A12"/>
    <mergeCell ref="B2:C2"/>
    <mergeCell ref="B3:C3"/>
    <mergeCell ref="B4:C4"/>
    <mergeCell ref="B5:C5"/>
    <mergeCell ref="B6:C6"/>
    <mergeCell ref="B20:C20"/>
    <mergeCell ref="B7:C7"/>
    <mergeCell ref="B8:C8"/>
    <mergeCell ref="B9:C9"/>
    <mergeCell ref="B10:C10"/>
    <mergeCell ref="B11:C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A1:S73"/>
  <sheetViews>
    <sheetView topLeftCell="A46" workbookViewId="0">
      <selection activeCell="B74" sqref="B74"/>
    </sheetView>
  </sheetViews>
  <sheetFormatPr defaultRowHeight="15" x14ac:dyDescent="0.25"/>
  <cols>
    <col min="1" max="1" width="13.28515625" customWidth="1"/>
    <col min="2" max="2" width="14.5703125" customWidth="1"/>
  </cols>
  <sheetData>
    <row r="1" spans="1:19" x14ac:dyDescent="0.25">
      <c r="A1" s="45" t="s">
        <v>152</v>
      </c>
      <c r="B1" s="48" t="s">
        <v>153</v>
      </c>
      <c r="C1" s="45">
        <v>2005</v>
      </c>
      <c r="D1" s="45">
        <v>2010</v>
      </c>
      <c r="E1" s="45">
        <v>2015</v>
      </c>
      <c r="F1" s="45">
        <v>2020</v>
      </c>
      <c r="G1" s="45">
        <v>2025</v>
      </c>
      <c r="H1" s="45">
        <v>2030</v>
      </c>
      <c r="I1" s="45">
        <v>2035</v>
      </c>
      <c r="J1" s="45">
        <v>2040</v>
      </c>
      <c r="K1" s="45">
        <v>2045</v>
      </c>
      <c r="L1" s="45">
        <v>2050</v>
      </c>
      <c r="M1" s="45">
        <v>2055</v>
      </c>
      <c r="N1" s="45">
        <v>2060</v>
      </c>
      <c r="O1" s="45">
        <v>2070</v>
      </c>
      <c r="P1" s="45">
        <v>2080</v>
      </c>
      <c r="Q1" s="45">
        <v>2090</v>
      </c>
      <c r="R1" s="45">
        <v>2100</v>
      </c>
      <c r="S1" s="45">
        <v>2110</v>
      </c>
    </row>
    <row r="2" spans="1:19" x14ac:dyDescent="0.25">
      <c r="A2" s="51" t="s">
        <v>98</v>
      </c>
      <c r="B2" s="51" t="s">
        <v>192</v>
      </c>
      <c r="C2">
        <v>16</v>
      </c>
      <c r="D2">
        <v>48.360839160839156</v>
      </c>
      <c r="E2">
        <v>48.360839160839156</v>
      </c>
      <c r="F2">
        <v>29.391081081081076</v>
      </c>
      <c r="G2">
        <v>29.391081081081076</v>
      </c>
      <c r="H2">
        <v>12.554347826086957</v>
      </c>
      <c r="I2">
        <v>12.554347826086957</v>
      </c>
      <c r="J2">
        <v>3.759493670886076</v>
      </c>
      <c r="K2">
        <v>3.759493670886076</v>
      </c>
      <c r="L2">
        <v>3.1679999999999993</v>
      </c>
      <c r="M2">
        <v>3.1679999999999993</v>
      </c>
      <c r="N2">
        <v>2.7887323943661975</v>
      </c>
      <c r="O2">
        <v>2.3374999999999995</v>
      </c>
      <c r="P2">
        <v>1.9249999999999998</v>
      </c>
      <c r="Q2">
        <v>1.6253731343283582</v>
      </c>
      <c r="R2">
        <v>1.4776119402985075</v>
      </c>
      <c r="S2">
        <v>1.4776119402985075</v>
      </c>
    </row>
    <row r="3" spans="1:19" x14ac:dyDescent="0.25">
      <c r="A3" s="51" t="s">
        <v>98</v>
      </c>
      <c r="B3" s="51" t="s">
        <v>202</v>
      </c>
      <c r="C3">
        <v>12</v>
      </c>
      <c r="D3">
        <v>40.300699300699293</v>
      </c>
      <c r="E3">
        <v>40.300699300699293</v>
      </c>
      <c r="F3">
        <v>29.391081081081076</v>
      </c>
      <c r="G3">
        <v>29.391081081081076</v>
      </c>
      <c r="H3">
        <v>14.347826086956522</v>
      </c>
      <c r="I3">
        <v>14.347826086956522</v>
      </c>
      <c r="J3">
        <v>4.3860759493670889</v>
      </c>
      <c r="K3">
        <v>4.3860759493670889</v>
      </c>
      <c r="L3">
        <v>3.6959999999999993</v>
      </c>
      <c r="M3">
        <v>3.6959999999999993</v>
      </c>
      <c r="N3">
        <v>3.2535211267605639</v>
      </c>
      <c r="O3">
        <v>2.7270833333333329</v>
      </c>
      <c r="P3">
        <v>2.2458333333333331</v>
      </c>
      <c r="Q3">
        <v>1.6253731343283582</v>
      </c>
      <c r="R3">
        <v>1.4776119402985075</v>
      </c>
      <c r="S3">
        <v>1.4776119402985075</v>
      </c>
    </row>
    <row r="4" spans="1:19" x14ac:dyDescent="0.25">
      <c r="A4" s="118" t="s">
        <v>98</v>
      </c>
      <c r="B4" s="118" t="s">
        <v>203</v>
      </c>
      <c r="C4">
        <v>12</v>
      </c>
      <c r="D4">
        <v>40.300699300699293</v>
      </c>
      <c r="E4">
        <v>40.300699300699293</v>
      </c>
      <c r="F4">
        <v>29.391081081081076</v>
      </c>
      <c r="G4">
        <v>29.391081081081076</v>
      </c>
      <c r="H4">
        <v>14.347826086956522</v>
      </c>
      <c r="I4">
        <v>14.347826086956522</v>
      </c>
      <c r="J4">
        <v>4.3860759493670889</v>
      </c>
      <c r="K4">
        <v>4.3860759493670889</v>
      </c>
      <c r="L4">
        <v>3.6959999999999993</v>
      </c>
      <c r="M4">
        <v>3.6959999999999993</v>
      </c>
      <c r="N4">
        <v>3.2535211267605639</v>
      </c>
      <c r="O4">
        <v>2.7270833333333329</v>
      </c>
      <c r="P4">
        <v>2.2458333333333331</v>
      </c>
      <c r="Q4">
        <v>1.6253731343283582</v>
      </c>
      <c r="R4">
        <v>1.4776119402985075</v>
      </c>
      <c r="S4">
        <v>1.4776119402985075</v>
      </c>
    </row>
    <row r="5" spans="1:19" x14ac:dyDescent="0.25">
      <c r="A5" s="51" t="s">
        <v>98</v>
      </c>
      <c r="B5" s="51" t="s">
        <v>193</v>
      </c>
      <c r="C5">
        <v>20</v>
      </c>
      <c r="D5">
        <v>60.451048951048946</v>
      </c>
      <c r="E5">
        <v>60.451048951048946</v>
      </c>
      <c r="F5">
        <v>35.92243243243243</v>
      </c>
      <c r="G5">
        <v>35.92243243243243</v>
      </c>
      <c r="H5">
        <v>16.141304347826086</v>
      </c>
      <c r="I5">
        <v>16.141304347826086</v>
      </c>
      <c r="J5">
        <v>4.3860759493670889</v>
      </c>
      <c r="K5">
        <v>4.3860759493670889</v>
      </c>
      <c r="L5">
        <v>3.6959999999999993</v>
      </c>
      <c r="M5">
        <v>3.6959999999999993</v>
      </c>
      <c r="N5">
        <v>3.2535211267605639</v>
      </c>
      <c r="O5">
        <v>2.7270833333333329</v>
      </c>
      <c r="P5">
        <v>2.2458333333333331</v>
      </c>
      <c r="Q5">
        <v>1.6253731343283582</v>
      </c>
      <c r="R5">
        <v>1.4776119402985075</v>
      </c>
      <c r="S5">
        <v>1.4776119402985075</v>
      </c>
    </row>
    <row r="6" spans="1:19" x14ac:dyDescent="0.25">
      <c r="A6" s="51" t="s">
        <v>98</v>
      </c>
      <c r="B6" s="51" t="s">
        <v>194</v>
      </c>
      <c r="C6">
        <v>20</v>
      </c>
      <c r="D6">
        <v>60.451048951048946</v>
      </c>
      <c r="E6">
        <v>60.451048951048946</v>
      </c>
      <c r="F6">
        <v>35.92243243243243</v>
      </c>
      <c r="G6">
        <v>35.92243243243243</v>
      </c>
      <c r="H6">
        <v>16.141304347826086</v>
      </c>
      <c r="I6">
        <v>16.141304347826086</v>
      </c>
      <c r="J6">
        <v>4.3860759493670889</v>
      </c>
      <c r="K6">
        <v>4.3860759493670889</v>
      </c>
      <c r="L6">
        <v>3.6959999999999993</v>
      </c>
      <c r="M6">
        <v>3.6959999999999993</v>
      </c>
      <c r="N6">
        <v>2.7887323943661975</v>
      </c>
      <c r="O6">
        <v>2.7270833333333329</v>
      </c>
      <c r="P6">
        <v>2.2458333333333331</v>
      </c>
      <c r="Q6">
        <v>1.6253731343283582</v>
      </c>
      <c r="R6">
        <v>1.4776119402985075</v>
      </c>
      <c r="S6">
        <v>1.4776119402985075</v>
      </c>
    </row>
    <row r="7" spans="1:19" x14ac:dyDescent="0.25">
      <c r="A7" s="51" t="s">
        <v>98</v>
      </c>
      <c r="B7" s="51" t="s">
        <v>195</v>
      </c>
      <c r="C7">
        <v>16</v>
      </c>
      <c r="D7">
        <v>48.360839160839156</v>
      </c>
      <c r="E7">
        <v>48.360839160839156</v>
      </c>
      <c r="F7">
        <v>32.656756756756749</v>
      </c>
      <c r="G7">
        <v>32.656756756756749</v>
      </c>
      <c r="H7">
        <v>14.347826086956522</v>
      </c>
      <c r="I7">
        <v>14.347826086956522</v>
      </c>
      <c r="J7">
        <v>4.3860759493670889</v>
      </c>
      <c r="K7">
        <v>4.3860759493670889</v>
      </c>
      <c r="L7">
        <v>3.6959999999999993</v>
      </c>
      <c r="M7">
        <v>3.6959999999999993</v>
      </c>
      <c r="N7">
        <v>2.7887323943661975</v>
      </c>
      <c r="O7">
        <v>2.3374999999999995</v>
      </c>
      <c r="P7">
        <v>1.9249999999999998</v>
      </c>
      <c r="Q7">
        <v>1.6253731343283582</v>
      </c>
      <c r="R7">
        <v>1.4776119402985075</v>
      </c>
      <c r="S7">
        <v>1.4776119402985075</v>
      </c>
    </row>
    <row r="8" spans="1:19" ht="15" customHeight="1" x14ac:dyDescent="0.25">
      <c r="A8" s="51" t="s">
        <v>98</v>
      </c>
      <c r="B8" s="51" t="s">
        <v>196</v>
      </c>
      <c r="C8">
        <v>17</v>
      </c>
      <c r="D8">
        <v>52.390909090909084</v>
      </c>
      <c r="E8">
        <v>52.390909090909084</v>
      </c>
      <c r="F8">
        <v>32.656756756756749</v>
      </c>
      <c r="G8">
        <v>32.656756756756749</v>
      </c>
      <c r="H8">
        <v>14.347826086956522</v>
      </c>
      <c r="I8">
        <v>14.347826086956522</v>
      </c>
      <c r="J8">
        <v>4.3860759493670889</v>
      </c>
      <c r="K8">
        <v>4.3860759493670889</v>
      </c>
      <c r="L8">
        <v>3.1679999999999993</v>
      </c>
      <c r="M8">
        <v>3.1679999999999993</v>
      </c>
      <c r="N8">
        <v>2.7887323943661975</v>
      </c>
      <c r="O8">
        <v>2.3374999999999995</v>
      </c>
      <c r="P8">
        <v>1.9249999999999998</v>
      </c>
      <c r="Q8">
        <v>1.6253731343283582</v>
      </c>
      <c r="R8">
        <v>1.4776119402985075</v>
      </c>
      <c r="S8">
        <v>1.4776119402985075</v>
      </c>
    </row>
    <row r="9" spans="1:19" ht="15" customHeight="1" x14ac:dyDescent="0.25">
      <c r="A9" s="51" t="s">
        <v>98</v>
      </c>
      <c r="B9" s="51" t="s">
        <v>197</v>
      </c>
      <c r="C9">
        <v>23</v>
      </c>
      <c r="D9">
        <v>76.571328671328658</v>
      </c>
      <c r="E9">
        <v>76.571328671328658</v>
      </c>
      <c r="F9">
        <v>42.453783783783777</v>
      </c>
      <c r="G9">
        <v>42.453783783783777</v>
      </c>
      <c r="H9">
        <v>17.934782608695652</v>
      </c>
      <c r="I9">
        <v>17.934782608695652</v>
      </c>
      <c r="J9">
        <v>5.6392405063291138</v>
      </c>
      <c r="K9">
        <v>5.6392405063291138</v>
      </c>
      <c r="L9">
        <v>4.2239999999999993</v>
      </c>
      <c r="M9">
        <v>4.2239999999999993</v>
      </c>
      <c r="N9">
        <v>3.2535211267605639</v>
      </c>
      <c r="O9">
        <v>2.7270833333333329</v>
      </c>
      <c r="P9">
        <v>2.2458333333333331</v>
      </c>
      <c r="Q9">
        <v>1.8962686567164178</v>
      </c>
      <c r="R9">
        <v>1.7238805970149256</v>
      </c>
      <c r="S9">
        <v>1.7238805970149256</v>
      </c>
    </row>
    <row r="10" spans="1:19" x14ac:dyDescent="0.25">
      <c r="A10" s="51" t="s">
        <v>98</v>
      </c>
      <c r="B10" s="51" t="s">
        <v>198</v>
      </c>
      <c r="C10">
        <v>18</v>
      </c>
      <c r="D10">
        <v>56.420979020979019</v>
      </c>
      <c r="E10">
        <v>56.420979020979019</v>
      </c>
      <c r="F10">
        <v>35.92243243243243</v>
      </c>
      <c r="G10">
        <v>35.92243243243243</v>
      </c>
      <c r="H10">
        <v>16.141304347826086</v>
      </c>
      <c r="I10">
        <v>16.141304347826086</v>
      </c>
      <c r="J10">
        <v>5.0126582278481013</v>
      </c>
      <c r="K10">
        <v>5.0126582278481013</v>
      </c>
      <c r="L10">
        <v>3.6959999999999993</v>
      </c>
      <c r="M10">
        <v>3.6959999999999993</v>
      </c>
      <c r="N10">
        <v>3.2535211267605639</v>
      </c>
      <c r="O10">
        <v>2.7270833333333329</v>
      </c>
      <c r="P10">
        <v>2.2458333333333331</v>
      </c>
      <c r="Q10">
        <v>1.6253731343283582</v>
      </c>
      <c r="R10">
        <v>1.4776119402985075</v>
      </c>
      <c r="S10">
        <v>1.4776119402985075</v>
      </c>
    </row>
    <row r="11" spans="1:19" x14ac:dyDescent="0.25">
      <c r="A11" s="51" t="s">
        <v>98</v>
      </c>
      <c r="B11" s="51" t="s">
        <v>199</v>
      </c>
      <c r="C11">
        <v>13</v>
      </c>
      <c r="D11">
        <v>44.330769230769228</v>
      </c>
      <c r="E11">
        <v>44.330769230769228</v>
      </c>
      <c r="F11">
        <v>29.391081081081076</v>
      </c>
      <c r="G11">
        <v>29.391081081081076</v>
      </c>
      <c r="H11">
        <v>14.347826086956522</v>
      </c>
      <c r="I11">
        <v>14.347826086956522</v>
      </c>
      <c r="J11">
        <v>4.3860759493670889</v>
      </c>
      <c r="K11">
        <v>4.3860759493670889</v>
      </c>
      <c r="L11">
        <v>3.6959999999999993</v>
      </c>
      <c r="M11">
        <v>3.6959999999999993</v>
      </c>
      <c r="N11">
        <v>2.7887323943661975</v>
      </c>
      <c r="O11">
        <v>2.3374999999999995</v>
      </c>
      <c r="P11">
        <v>1.9249999999999998</v>
      </c>
      <c r="Q11">
        <v>1.6253731343283582</v>
      </c>
      <c r="R11">
        <v>1.4776119402985075</v>
      </c>
      <c r="S11">
        <v>1.4776119402985075</v>
      </c>
    </row>
    <row r="12" spans="1:19" x14ac:dyDescent="0.25">
      <c r="A12" s="51" t="s">
        <v>98</v>
      </c>
      <c r="B12" s="51" t="s">
        <v>200</v>
      </c>
      <c r="C12">
        <v>13</v>
      </c>
      <c r="D12">
        <v>40.300699300699293</v>
      </c>
      <c r="E12">
        <v>40.300699300699293</v>
      </c>
      <c r="F12">
        <v>26.125405405405402</v>
      </c>
      <c r="G12">
        <v>26.125405405405402</v>
      </c>
      <c r="H12">
        <v>12.554347826086957</v>
      </c>
      <c r="I12">
        <v>12.554347826086957</v>
      </c>
      <c r="J12">
        <v>3.759493670886076</v>
      </c>
      <c r="K12">
        <v>3.759493670886076</v>
      </c>
      <c r="L12">
        <v>3.1679999999999993</v>
      </c>
      <c r="M12">
        <v>3.1679999999999993</v>
      </c>
      <c r="N12">
        <v>2.7887323943661975</v>
      </c>
      <c r="O12">
        <v>2.3374999999999995</v>
      </c>
      <c r="P12">
        <v>1.9249999999999998</v>
      </c>
      <c r="Q12">
        <v>1.6253731343283582</v>
      </c>
      <c r="R12">
        <v>1.4776119402985075</v>
      </c>
      <c r="S12">
        <v>1.4776119402985075</v>
      </c>
    </row>
    <row r="13" spans="1:19" ht="15" customHeight="1" x14ac:dyDescent="0.25">
      <c r="A13" s="51" t="s">
        <v>98</v>
      </c>
      <c r="B13" s="51" t="s">
        <v>201</v>
      </c>
      <c r="C13">
        <v>16</v>
      </c>
      <c r="D13">
        <v>48.360839160839156</v>
      </c>
      <c r="E13">
        <v>48.360839160839156</v>
      </c>
      <c r="F13">
        <v>32.656756756756749</v>
      </c>
      <c r="G13">
        <v>32.656756756756749</v>
      </c>
      <c r="H13">
        <v>16.141304347826086</v>
      </c>
      <c r="I13">
        <v>16.141304347826086</v>
      </c>
      <c r="J13">
        <v>5.0126582278481013</v>
      </c>
      <c r="K13">
        <v>5.0126582278481013</v>
      </c>
      <c r="L13">
        <v>3.6959999999999993</v>
      </c>
      <c r="M13">
        <v>3.6959999999999993</v>
      </c>
      <c r="N13">
        <v>3.2535211267605639</v>
      </c>
      <c r="O13">
        <v>2.7270833333333329</v>
      </c>
      <c r="P13">
        <v>2.2458333333333331</v>
      </c>
      <c r="Q13">
        <v>1.6253731343283582</v>
      </c>
      <c r="R13">
        <v>1.4776119402985075</v>
      </c>
      <c r="S13">
        <v>1.4776119402985075</v>
      </c>
    </row>
    <row r="14" spans="1:19" x14ac:dyDescent="0.25">
      <c r="A14" s="52" t="s">
        <v>129</v>
      </c>
      <c r="B14" s="52" t="s">
        <v>192</v>
      </c>
      <c r="C14">
        <v>31</v>
      </c>
      <c r="D14">
        <v>20.86915887850467</v>
      </c>
      <c r="E14">
        <v>20.86915887850467</v>
      </c>
      <c r="F14">
        <v>8.9697986577181208</v>
      </c>
      <c r="G14">
        <v>8.9697986577181208</v>
      </c>
      <c r="H14">
        <v>4.9825783972125439</v>
      </c>
      <c r="I14">
        <v>4.9825783972125439</v>
      </c>
      <c r="J14">
        <v>2.9891304347826089</v>
      </c>
      <c r="K14">
        <v>2.9891304347826089</v>
      </c>
      <c r="L14">
        <v>2.5</v>
      </c>
      <c r="M14">
        <v>2.5</v>
      </c>
      <c r="N14">
        <v>1.9924528301886795</v>
      </c>
      <c r="O14">
        <v>2</v>
      </c>
      <c r="P14">
        <v>2</v>
      </c>
      <c r="Q14">
        <v>2</v>
      </c>
      <c r="R14">
        <v>2</v>
      </c>
      <c r="S14">
        <v>2</v>
      </c>
    </row>
    <row r="15" spans="1:19" x14ac:dyDescent="0.25">
      <c r="A15" s="52" t="s">
        <v>129</v>
      </c>
      <c r="B15" s="52" t="s">
        <v>202</v>
      </c>
      <c r="C15">
        <v>31</v>
      </c>
      <c r="D15">
        <v>20.86915887850467</v>
      </c>
      <c r="E15">
        <v>20.86915887850467</v>
      </c>
      <c r="F15">
        <v>8.9697986577181208</v>
      </c>
      <c r="G15">
        <v>8.9697986577181208</v>
      </c>
      <c r="H15">
        <v>4.9825783972125439</v>
      </c>
      <c r="I15">
        <v>4.9825783972125439</v>
      </c>
      <c r="J15">
        <v>2.9891304347826089</v>
      </c>
      <c r="K15">
        <v>2.9891304347826089</v>
      </c>
      <c r="L15">
        <v>2.5</v>
      </c>
      <c r="M15">
        <v>2.5</v>
      </c>
      <c r="N15">
        <v>1.9924528301886795</v>
      </c>
      <c r="O15">
        <v>2</v>
      </c>
      <c r="P15">
        <v>2</v>
      </c>
      <c r="Q15">
        <v>2</v>
      </c>
      <c r="R15">
        <v>2</v>
      </c>
      <c r="S15">
        <v>2</v>
      </c>
    </row>
    <row r="16" spans="1:19" x14ac:dyDescent="0.25">
      <c r="A16" s="117" t="s">
        <v>129</v>
      </c>
      <c r="B16" s="117" t="s">
        <v>203</v>
      </c>
      <c r="C16">
        <v>31</v>
      </c>
      <c r="D16">
        <v>20.86915887850467</v>
      </c>
      <c r="E16">
        <v>20.86915887850467</v>
      </c>
      <c r="F16">
        <v>8.9697986577181208</v>
      </c>
      <c r="G16">
        <v>8.9697986577181208</v>
      </c>
      <c r="H16">
        <v>4.9825783972125439</v>
      </c>
      <c r="I16">
        <v>4.9825783972125439</v>
      </c>
      <c r="J16">
        <v>2.9891304347826089</v>
      </c>
      <c r="K16">
        <v>2.9891304347826089</v>
      </c>
      <c r="L16">
        <v>2.5</v>
      </c>
      <c r="M16">
        <v>2.5</v>
      </c>
      <c r="N16">
        <v>1.9924528301886795</v>
      </c>
      <c r="O16">
        <v>2</v>
      </c>
      <c r="P16">
        <v>2</v>
      </c>
      <c r="Q16">
        <v>2</v>
      </c>
      <c r="R16">
        <v>2</v>
      </c>
      <c r="S16">
        <v>2</v>
      </c>
    </row>
    <row r="17" spans="1:19" x14ac:dyDescent="0.25">
      <c r="A17" s="52" t="s">
        <v>129</v>
      </c>
      <c r="B17" s="52" t="s">
        <v>193</v>
      </c>
      <c r="C17">
        <v>31</v>
      </c>
      <c r="D17">
        <v>20.86915887850467</v>
      </c>
      <c r="E17">
        <v>20.86915887850467</v>
      </c>
      <c r="F17">
        <v>8.9697986577181208</v>
      </c>
      <c r="G17">
        <v>8.9697986577181208</v>
      </c>
      <c r="H17">
        <v>4.9825783972125439</v>
      </c>
      <c r="I17">
        <v>4.9825783972125439</v>
      </c>
      <c r="J17">
        <v>2.9891304347826089</v>
      </c>
      <c r="K17">
        <v>2.9891304347826089</v>
      </c>
      <c r="L17">
        <v>2.5</v>
      </c>
      <c r="M17">
        <v>2.5</v>
      </c>
      <c r="N17">
        <v>1.9924528301886795</v>
      </c>
      <c r="O17">
        <v>2</v>
      </c>
      <c r="P17">
        <v>2</v>
      </c>
      <c r="Q17">
        <v>2</v>
      </c>
      <c r="R17">
        <v>2</v>
      </c>
      <c r="S17">
        <v>2</v>
      </c>
    </row>
    <row r="18" spans="1:19" x14ac:dyDescent="0.25">
      <c r="A18" s="52" t="s">
        <v>129</v>
      </c>
      <c r="B18" s="52" t="s">
        <v>194</v>
      </c>
      <c r="C18">
        <v>31</v>
      </c>
      <c r="D18">
        <v>20.86915887850467</v>
      </c>
      <c r="E18">
        <v>20.86915887850467</v>
      </c>
      <c r="F18">
        <v>8.9697986577181208</v>
      </c>
      <c r="G18">
        <v>8.9697986577181208</v>
      </c>
      <c r="H18">
        <v>4.9825783972125439</v>
      </c>
      <c r="I18">
        <v>4.9825783972125439</v>
      </c>
      <c r="J18">
        <v>2.9891304347826089</v>
      </c>
      <c r="K18">
        <v>2.9891304347826089</v>
      </c>
      <c r="L18">
        <v>2.5</v>
      </c>
      <c r="M18">
        <v>2.5</v>
      </c>
      <c r="N18">
        <v>1.9924528301886795</v>
      </c>
      <c r="O18">
        <v>2</v>
      </c>
      <c r="P18">
        <v>2</v>
      </c>
      <c r="Q18">
        <v>2</v>
      </c>
      <c r="R18">
        <v>2</v>
      </c>
      <c r="S18">
        <v>2</v>
      </c>
    </row>
    <row r="19" spans="1:19" x14ac:dyDescent="0.25">
      <c r="A19" s="52" t="s">
        <v>129</v>
      </c>
      <c r="B19" s="52" t="s">
        <v>195</v>
      </c>
      <c r="C19">
        <v>31</v>
      </c>
      <c r="D19">
        <v>20.86915887850467</v>
      </c>
      <c r="E19">
        <v>20.86915887850467</v>
      </c>
      <c r="F19">
        <v>8.9697986577181208</v>
      </c>
      <c r="G19">
        <v>8.9697986577181208</v>
      </c>
      <c r="H19">
        <v>4.9825783972125439</v>
      </c>
      <c r="I19">
        <v>4.9825783972125439</v>
      </c>
      <c r="J19">
        <v>2.9891304347826089</v>
      </c>
      <c r="K19">
        <v>2.9891304347826089</v>
      </c>
      <c r="L19">
        <v>2.5</v>
      </c>
      <c r="M19">
        <v>2.5</v>
      </c>
      <c r="N19">
        <v>1.9924528301886795</v>
      </c>
      <c r="O19">
        <v>2</v>
      </c>
      <c r="P19">
        <v>2</v>
      </c>
      <c r="Q19">
        <v>2</v>
      </c>
      <c r="R19">
        <v>2</v>
      </c>
      <c r="S19">
        <v>2</v>
      </c>
    </row>
    <row r="20" spans="1:19" ht="15" customHeight="1" x14ac:dyDescent="0.25">
      <c r="A20" s="52" t="s">
        <v>129</v>
      </c>
      <c r="B20" s="52" t="s">
        <v>196</v>
      </c>
      <c r="C20">
        <v>31</v>
      </c>
      <c r="D20">
        <v>20.86915887850467</v>
      </c>
      <c r="E20">
        <v>20.86915887850467</v>
      </c>
      <c r="F20">
        <v>8.9697986577181208</v>
      </c>
      <c r="G20">
        <v>8.9697986577181208</v>
      </c>
      <c r="H20">
        <v>4.9825783972125439</v>
      </c>
      <c r="I20">
        <v>4.9825783972125439</v>
      </c>
      <c r="J20">
        <v>2.9891304347826089</v>
      </c>
      <c r="K20">
        <v>2.9891304347826089</v>
      </c>
      <c r="L20">
        <v>2.5</v>
      </c>
      <c r="M20">
        <v>2.5</v>
      </c>
      <c r="N20">
        <v>1.9924528301886795</v>
      </c>
      <c r="O20">
        <v>2</v>
      </c>
      <c r="P20">
        <v>2</v>
      </c>
      <c r="Q20">
        <v>2</v>
      </c>
      <c r="R20">
        <v>2</v>
      </c>
      <c r="S20">
        <v>2</v>
      </c>
    </row>
    <row r="21" spans="1:19" ht="15" customHeight="1" x14ac:dyDescent="0.25">
      <c r="A21" s="52" t="s">
        <v>129</v>
      </c>
      <c r="B21" s="52" t="s">
        <v>197</v>
      </c>
      <c r="C21">
        <v>32</v>
      </c>
      <c r="D21">
        <v>22.308411214953271</v>
      </c>
      <c r="E21">
        <v>22.308411214953271</v>
      </c>
      <c r="F21">
        <v>9.3020134228187921</v>
      </c>
      <c r="G21">
        <v>9.3020134228187921</v>
      </c>
      <c r="H21">
        <v>5.1742160278745644</v>
      </c>
      <c r="I21">
        <v>5.1742160278745644</v>
      </c>
      <c r="J21">
        <v>3.1086956521739131</v>
      </c>
      <c r="K21">
        <v>3.1086956521739131</v>
      </c>
      <c r="L21">
        <v>2.5</v>
      </c>
      <c r="M21">
        <v>2.5</v>
      </c>
      <c r="N21">
        <v>2.075471698113208</v>
      </c>
      <c r="O21">
        <v>2</v>
      </c>
      <c r="P21">
        <v>2</v>
      </c>
      <c r="Q21">
        <v>2</v>
      </c>
      <c r="R21">
        <v>2</v>
      </c>
      <c r="S21">
        <v>2</v>
      </c>
    </row>
    <row r="22" spans="1:19" x14ac:dyDescent="0.25">
      <c r="A22" s="52" t="s">
        <v>129</v>
      </c>
      <c r="B22" s="52" t="s">
        <v>198</v>
      </c>
      <c r="C22">
        <v>31</v>
      </c>
      <c r="D22">
        <v>20.86915887850467</v>
      </c>
      <c r="E22">
        <v>20.86915887850467</v>
      </c>
      <c r="F22">
        <v>8.9697986577181208</v>
      </c>
      <c r="G22">
        <v>8.9697986577181208</v>
      </c>
      <c r="H22">
        <v>4.9825783972125439</v>
      </c>
      <c r="I22">
        <v>4.9825783972125439</v>
      </c>
      <c r="J22">
        <v>2.9891304347826089</v>
      </c>
      <c r="K22">
        <v>2.9891304347826089</v>
      </c>
      <c r="L22">
        <v>2.5</v>
      </c>
      <c r="M22">
        <v>2.5</v>
      </c>
      <c r="N22">
        <v>1.9924528301886795</v>
      </c>
      <c r="O22">
        <v>2</v>
      </c>
      <c r="P22">
        <v>2</v>
      </c>
      <c r="Q22">
        <v>2</v>
      </c>
      <c r="R22">
        <v>2</v>
      </c>
      <c r="S22">
        <v>2</v>
      </c>
    </row>
    <row r="23" spans="1:19" x14ac:dyDescent="0.25">
      <c r="A23" s="52" t="s">
        <v>129</v>
      </c>
      <c r="B23" s="52" t="s">
        <v>199</v>
      </c>
      <c r="C23">
        <v>31</v>
      </c>
      <c r="D23">
        <v>20.86915887850467</v>
      </c>
      <c r="E23">
        <v>20.86915887850467</v>
      </c>
      <c r="F23">
        <v>8.9697986577181208</v>
      </c>
      <c r="G23">
        <v>8.9697986577181208</v>
      </c>
      <c r="H23">
        <v>4.9825783972125439</v>
      </c>
      <c r="I23">
        <v>4.9825783972125439</v>
      </c>
      <c r="J23">
        <v>2.9891304347826089</v>
      </c>
      <c r="K23">
        <v>2.9891304347826089</v>
      </c>
      <c r="L23">
        <v>2.5</v>
      </c>
      <c r="M23">
        <v>2.5</v>
      </c>
      <c r="N23">
        <v>1.9924528301886795</v>
      </c>
      <c r="O23">
        <v>2</v>
      </c>
      <c r="P23">
        <v>2</v>
      </c>
      <c r="Q23">
        <v>2</v>
      </c>
      <c r="R23">
        <v>2</v>
      </c>
      <c r="S23">
        <v>2</v>
      </c>
    </row>
    <row r="24" spans="1:19" x14ac:dyDescent="0.25">
      <c r="A24" s="52" t="s">
        <v>129</v>
      </c>
      <c r="B24" s="52" t="s">
        <v>200</v>
      </c>
      <c r="C24">
        <v>31</v>
      </c>
      <c r="D24">
        <v>20.86915887850467</v>
      </c>
      <c r="E24">
        <v>20.86915887850467</v>
      </c>
      <c r="F24">
        <v>8.9697986577181208</v>
      </c>
      <c r="G24">
        <v>8.9697986577181208</v>
      </c>
      <c r="H24">
        <v>4.9825783972125439</v>
      </c>
      <c r="I24">
        <v>4.9825783972125439</v>
      </c>
      <c r="J24">
        <v>2.9891304347826089</v>
      </c>
      <c r="K24">
        <v>2.9891304347826089</v>
      </c>
      <c r="L24">
        <v>2.5</v>
      </c>
      <c r="M24">
        <v>2.5</v>
      </c>
      <c r="N24">
        <v>1.9924528301886795</v>
      </c>
      <c r="O24">
        <v>2</v>
      </c>
      <c r="P24">
        <v>2</v>
      </c>
      <c r="Q24">
        <v>2</v>
      </c>
      <c r="R24">
        <v>2</v>
      </c>
      <c r="S24">
        <v>2</v>
      </c>
    </row>
    <row r="25" spans="1:19" ht="15" customHeight="1" x14ac:dyDescent="0.25">
      <c r="A25" s="52" t="s">
        <v>129</v>
      </c>
      <c r="B25" s="52" t="s">
        <v>201</v>
      </c>
      <c r="C25">
        <v>31</v>
      </c>
      <c r="D25">
        <v>20.86915887850467</v>
      </c>
      <c r="E25">
        <v>20.86915887850467</v>
      </c>
      <c r="F25">
        <v>8.9697986577181208</v>
      </c>
      <c r="G25">
        <v>8.9697986577181208</v>
      </c>
      <c r="H25">
        <v>4.9825783972125439</v>
      </c>
      <c r="I25">
        <v>4.9825783972125439</v>
      </c>
      <c r="J25">
        <v>2.9891304347826089</v>
      </c>
      <c r="K25">
        <v>2.9891304347826089</v>
      </c>
      <c r="L25">
        <v>2.5</v>
      </c>
      <c r="M25">
        <v>2.5</v>
      </c>
      <c r="N25">
        <v>1.9924528301886795</v>
      </c>
      <c r="O25">
        <v>2</v>
      </c>
      <c r="P25">
        <v>2</v>
      </c>
      <c r="Q25">
        <v>2</v>
      </c>
      <c r="R25">
        <v>2</v>
      </c>
      <c r="S25">
        <v>2</v>
      </c>
    </row>
    <row r="26" spans="1:19" x14ac:dyDescent="0.25">
      <c r="A26" s="52" t="s">
        <v>128</v>
      </c>
      <c r="B26" s="52" t="s">
        <v>192</v>
      </c>
      <c r="C26" t="s">
        <v>151</v>
      </c>
      <c r="D26">
        <v>10.802647058823528</v>
      </c>
      <c r="E26">
        <v>10.802647058823528</v>
      </c>
      <c r="F26">
        <v>9.2502666666666631</v>
      </c>
      <c r="G26">
        <v>9.2502666666666631</v>
      </c>
      <c r="H26">
        <v>7.9755116803278669</v>
      </c>
      <c r="I26">
        <v>7.9755116803278669</v>
      </c>
      <c r="J26">
        <v>6.7736327702702681</v>
      </c>
      <c r="K26">
        <v>6.7736327702702681</v>
      </c>
      <c r="L26">
        <v>5.7518302668749985</v>
      </c>
      <c r="M26">
        <v>5.7518302668749985</v>
      </c>
      <c r="N26">
        <v>4.9384401281249986</v>
      </c>
      <c r="O26">
        <v>4.1505092312780878</v>
      </c>
      <c r="P26">
        <v>3.5680229925703113</v>
      </c>
      <c r="Q26">
        <v>3.0328195436847647</v>
      </c>
      <c r="R26">
        <v>2.5778966121320495</v>
      </c>
      <c r="S26">
        <v>3</v>
      </c>
    </row>
    <row r="27" spans="1:19" x14ac:dyDescent="0.25">
      <c r="A27" s="52" t="s">
        <v>128</v>
      </c>
      <c r="B27" s="52" t="s">
        <v>202</v>
      </c>
      <c r="C27" t="s">
        <v>151</v>
      </c>
      <c r="D27">
        <v>10.802647058823528</v>
      </c>
      <c r="E27">
        <v>10.802647058823528</v>
      </c>
      <c r="F27">
        <v>9.2502666666666631</v>
      </c>
      <c r="G27">
        <v>9.2502666666666631</v>
      </c>
      <c r="H27">
        <v>7.9755116803278669</v>
      </c>
      <c r="I27">
        <v>7.9755116803278669</v>
      </c>
      <c r="J27">
        <v>6.7736327702702681</v>
      </c>
      <c r="K27">
        <v>6.7736327702702681</v>
      </c>
      <c r="L27">
        <v>5.7518302668749985</v>
      </c>
      <c r="M27">
        <v>5.7518302668749985</v>
      </c>
      <c r="N27">
        <v>4.9384401281249986</v>
      </c>
      <c r="O27">
        <v>4.1505092312780878</v>
      </c>
      <c r="P27">
        <v>3.5680229925703113</v>
      </c>
      <c r="Q27">
        <v>3.0328195436847647</v>
      </c>
      <c r="R27">
        <v>2.5778966121320495</v>
      </c>
      <c r="S27">
        <v>3</v>
      </c>
    </row>
    <row r="28" spans="1:19" x14ac:dyDescent="0.25">
      <c r="A28" s="117" t="s">
        <v>128</v>
      </c>
      <c r="B28" s="117" t="s">
        <v>203</v>
      </c>
      <c r="C28" t="s">
        <v>151</v>
      </c>
      <c r="D28">
        <v>10.802647058823528</v>
      </c>
      <c r="E28">
        <v>10.802647058823528</v>
      </c>
      <c r="F28">
        <v>9.2502666666666631</v>
      </c>
      <c r="G28">
        <v>9.2502666666666631</v>
      </c>
      <c r="H28">
        <v>7.9755116803278669</v>
      </c>
      <c r="I28">
        <v>7.9755116803278669</v>
      </c>
      <c r="J28">
        <v>6.7736327702702681</v>
      </c>
      <c r="K28">
        <v>6.7736327702702681</v>
      </c>
      <c r="L28">
        <v>5.7518302668749985</v>
      </c>
      <c r="M28">
        <v>5.7518302668749985</v>
      </c>
      <c r="N28">
        <v>4.9384401281249986</v>
      </c>
      <c r="O28">
        <v>4.1505092312780878</v>
      </c>
      <c r="P28">
        <v>3.5680229925703113</v>
      </c>
      <c r="Q28">
        <v>3.0328195436847647</v>
      </c>
      <c r="R28">
        <v>2.5778966121320495</v>
      </c>
      <c r="S28">
        <v>3</v>
      </c>
    </row>
    <row r="29" spans="1:19" x14ac:dyDescent="0.25">
      <c r="A29" s="52" t="s">
        <v>128</v>
      </c>
      <c r="B29" s="52" t="s">
        <v>193</v>
      </c>
      <c r="C29" t="s">
        <v>151</v>
      </c>
      <c r="D29">
        <v>10.802647058823528</v>
      </c>
      <c r="E29">
        <v>10.802647058823528</v>
      </c>
      <c r="F29">
        <v>9.2502666666666631</v>
      </c>
      <c r="G29">
        <v>9.2502666666666631</v>
      </c>
      <c r="H29">
        <v>7.9755116803278669</v>
      </c>
      <c r="I29">
        <v>7.9755116803278669</v>
      </c>
      <c r="J29">
        <v>6.7736327702702681</v>
      </c>
      <c r="K29">
        <v>6.7736327702702681</v>
      </c>
      <c r="L29">
        <v>5.7518302668749985</v>
      </c>
      <c r="M29">
        <v>5.7518302668749985</v>
      </c>
      <c r="N29">
        <v>4.9384401281249986</v>
      </c>
      <c r="O29">
        <v>4.1505092312780878</v>
      </c>
      <c r="P29">
        <v>3.5680229925703113</v>
      </c>
      <c r="Q29">
        <v>3.0328195436847647</v>
      </c>
      <c r="R29">
        <v>2.5778966121320495</v>
      </c>
      <c r="S29">
        <v>3</v>
      </c>
    </row>
    <row r="30" spans="1:19" x14ac:dyDescent="0.25">
      <c r="A30" s="52" t="s">
        <v>128</v>
      </c>
      <c r="B30" s="52" t="s">
        <v>194</v>
      </c>
      <c r="C30" t="s">
        <v>151</v>
      </c>
      <c r="D30">
        <v>10.802647058823528</v>
      </c>
      <c r="E30">
        <v>10.802647058823528</v>
      </c>
      <c r="F30">
        <v>9.2502666666666631</v>
      </c>
      <c r="G30">
        <v>9.2502666666666631</v>
      </c>
      <c r="H30">
        <v>7.9755116803278669</v>
      </c>
      <c r="I30">
        <v>7.9755116803278669</v>
      </c>
      <c r="J30">
        <v>6.7736327702702681</v>
      </c>
      <c r="K30">
        <v>6.7736327702702681</v>
      </c>
      <c r="L30">
        <v>5.7518302668749985</v>
      </c>
      <c r="M30">
        <v>5.7518302668749985</v>
      </c>
      <c r="N30">
        <v>4.9384401281249986</v>
      </c>
      <c r="O30">
        <v>4.1505092312780878</v>
      </c>
      <c r="P30">
        <v>3.5680229925703113</v>
      </c>
      <c r="Q30">
        <v>3.0328195436847647</v>
      </c>
      <c r="R30">
        <v>2.5778966121320495</v>
      </c>
      <c r="S30">
        <v>3</v>
      </c>
    </row>
    <row r="31" spans="1:19" x14ac:dyDescent="0.25">
      <c r="A31" s="52" t="s">
        <v>128</v>
      </c>
      <c r="B31" s="52" t="s">
        <v>195</v>
      </c>
      <c r="C31" t="s">
        <v>151</v>
      </c>
      <c r="D31">
        <v>10.802647058823528</v>
      </c>
      <c r="E31">
        <v>10.802647058823528</v>
      </c>
      <c r="F31">
        <v>9.2502666666666631</v>
      </c>
      <c r="G31">
        <v>9.2502666666666631</v>
      </c>
      <c r="H31">
        <v>7.9755116803278669</v>
      </c>
      <c r="I31">
        <v>7.9755116803278669</v>
      </c>
      <c r="J31">
        <v>6.7736327702702681</v>
      </c>
      <c r="K31">
        <v>6.7736327702702681</v>
      </c>
      <c r="L31">
        <v>5.7518302668749985</v>
      </c>
      <c r="M31">
        <v>5.7518302668749985</v>
      </c>
      <c r="N31">
        <v>4.9384401281249986</v>
      </c>
      <c r="O31">
        <v>4.1505092312780878</v>
      </c>
      <c r="P31">
        <v>3.5680229925703113</v>
      </c>
      <c r="Q31">
        <v>3.0328195436847647</v>
      </c>
      <c r="R31">
        <v>2.5778966121320495</v>
      </c>
      <c r="S31">
        <v>3</v>
      </c>
    </row>
    <row r="32" spans="1:19" ht="15" customHeight="1" x14ac:dyDescent="0.25">
      <c r="A32" s="52" t="s">
        <v>128</v>
      </c>
      <c r="B32" s="52" t="s">
        <v>196</v>
      </c>
      <c r="C32" t="s">
        <v>151</v>
      </c>
      <c r="D32">
        <v>10.802647058823528</v>
      </c>
      <c r="E32">
        <v>10.802647058823528</v>
      </c>
      <c r="F32">
        <v>9.2502666666666631</v>
      </c>
      <c r="G32">
        <v>9.2502666666666631</v>
      </c>
      <c r="H32">
        <v>7.9755116803278669</v>
      </c>
      <c r="I32">
        <v>7.9755116803278669</v>
      </c>
      <c r="J32">
        <v>6.7736327702702681</v>
      </c>
      <c r="K32">
        <v>6.7736327702702681</v>
      </c>
      <c r="L32">
        <v>5.7518302668749985</v>
      </c>
      <c r="M32">
        <v>5.7518302668749985</v>
      </c>
      <c r="N32">
        <v>4.9384401281249986</v>
      </c>
      <c r="O32">
        <v>4.1505092312780878</v>
      </c>
      <c r="P32">
        <v>3.5680229925703113</v>
      </c>
      <c r="Q32">
        <v>3.0328195436847647</v>
      </c>
      <c r="R32">
        <v>2.5778966121320495</v>
      </c>
      <c r="S32">
        <v>3</v>
      </c>
    </row>
    <row r="33" spans="1:19" ht="15" customHeight="1" x14ac:dyDescent="0.25">
      <c r="A33" s="52" t="s">
        <v>128</v>
      </c>
      <c r="B33" s="52" t="s">
        <v>197</v>
      </c>
      <c r="C33" t="s">
        <v>151</v>
      </c>
      <c r="D33">
        <v>14.403529411764705</v>
      </c>
      <c r="E33">
        <v>14.403529411764705</v>
      </c>
      <c r="F33">
        <v>11.56283333333333</v>
      </c>
      <c r="G33">
        <v>11.56283333333333</v>
      </c>
      <c r="H33">
        <v>8.7005581967213086</v>
      </c>
      <c r="I33">
        <v>8.7005581967213086</v>
      </c>
      <c r="J33">
        <v>7.4509960472972949</v>
      </c>
      <c r="K33">
        <v>7.4509960472972949</v>
      </c>
      <c r="L33">
        <v>6.3909225187499983</v>
      </c>
      <c r="M33">
        <v>6.3909225187499983</v>
      </c>
      <c r="N33">
        <v>4.9384401281249986</v>
      </c>
      <c r="O33">
        <v>4.6693228851878485</v>
      </c>
      <c r="P33">
        <v>3.5680229925703113</v>
      </c>
      <c r="Q33">
        <v>3.0328195436847647</v>
      </c>
      <c r="R33">
        <v>2.5778966121320495</v>
      </c>
      <c r="S33">
        <v>3</v>
      </c>
    </row>
    <row r="34" spans="1:19" x14ac:dyDescent="0.25">
      <c r="A34" s="52" t="s">
        <v>128</v>
      </c>
      <c r="B34" s="52" t="s">
        <v>198</v>
      </c>
      <c r="C34" t="s">
        <v>151</v>
      </c>
      <c r="D34">
        <v>10.802647058823528</v>
      </c>
      <c r="E34">
        <v>10.802647058823528</v>
      </c>
      <c r="F34">
        <v>9.2502666666666631</v>
      </c>
      <c r="G34">
        <v>9.2502666666666631</v>
      </c>
      <c r="H34">
        <v>7.9755116803278669</v>
      </c>
      <c r="I34">
        <v>7.9755116803278669</v>
      </c>
      <c r="J34">
        <v>6.7736327702702681</v>
      </c>
      <c r="K34">
        <v>6.7736327702702681</v>
      </c>
      <c r="L34">
        <v>5.7518302668749985</v>
      </c>
      <c r="M34">
        <v>5.7518302668749985</v>
      </c>
      <c r="N34">
        <v>4.9384401281249986</v>
      </c>
      <c r="O34">
        <v>4.1505092312780878</v>
      </c>
      <c r="P34">
        <v>3.5680229925703113</v>
      </c>
      <c r="Q34">
        <v>3.0328195436847647</v>
      </c>
      <c r="R34">
        <v>2.5778966121320495</v>
      </c>
      <c r="S34">
        <v>3</v>
      </c>
    </row>
    <row r="35" spans="1:19" x14ac:dyDescent="0.25">
      <c r="A35" s="52" t="s">
        <v>128</v>
      </c>
      <c r="B35" s="52" t="s">
        <v>199</v>
      </c>
      <c r="C35" t="s">
        <v>151</v>
      </c>
      <c r="D35">
        <v>10.802647058823528</v>
      </c>
      <c r="E35">
        <v>10.802647058823528</v>
      </c>
      <c r="F35">
        <v>9.2502666666666631</v>
      </c>
      <c r="G35">
        <v>9.2502666666666631</v>
      </c>
      <c r="H35">
        <v>7.9755116803278669</v>
      </c>
      <c r="I35">
        <v>7.9755116803278669</v>
      </c>
      <c r="J35">
        <v>6.7736327702702681</v>
      </c>
      <c r="K35">
        <v>6.7736327702702681</v>
      </c>
      <c r="L35">
        <v>5.7518302668749985</v>
      </c>
      <c r="M35">
        <v>5.7518302668749985</v>
      </c>
      <c r="N35">
        <v>4.9384401281249986</v>
      </c>
      <c r="O35">
        <v>4.1505092312780878</v>
      </c>
      <c r="P35">
        <v>3.5680229925703113</v>
      </c>
      <c r="Q35">
        <v>3.0328195436847647</v>
      </c>
      <c r="R35">
        <v>2.5778966121320495</v>
      </c>
      <c r="S35">
        <v>3</v>
      </c>
    </row>
    <row r="36" spans="1:19" x14ac:dyDescent="0.25">
      <c r="A36" s="52" t="s">
        <v>128</v>
      </c>
      <c r="B36" s="52" t="s">
        <v>200</v>
      </c>
      <c r="C36" t="s">
        <v>151</v>
      </c>
      <c r="D36">
        <v>10.802647058823528</v>
      </c>
      <c r="E36">
        <v>10.802647058823528</v>
      </c>
      <c r="F36">
        <v>9.2502666666666631</v>
      </c>
      <c r="G36">
        <v>9.2502666666666631</v>
      </c>
      <c r="H36">
        <v>7.9755116803278669</v>
      </c>
      <c r="I36">
        <v>7.9755116803278669</v>
      </c>
      <c r="J36">
        <v>6.7736327702702681</v>
      </c>
      <c r="K36">
        <v>6.7736327702702681</v>
      </c>
      <c r="L36">
        <v>5.7518302668749985</v>
      </c>
      <c r="M36">
        <v>5.7518302668749985</v>
      </c>
      <c r="N36">
        <v>4.9384401281249986</v>
      </c>
      <c r="O36">
        <v>4.1505092312780878</v>
      </c>
      <c r="P36">
        <v>3.5680229925703113</v>
      </c>
      <c r="Q36">
        <v>3.0328195436847647</v>
      </c>
      <c r="R36">
        <v>2.5778966121320495</v>
      </c>
      <c r="S36">
        <v>3</v>
      </c>
    </row>
    <row r="37" spans="1:19" ht="15" customHeight="1" x14ac:dyDescent="0.25">
      <c r="A37" s="52" t="s">
        <v>128</v>
      </c>
      <c r="B37" s="52" t="s">
        <v>201</v>
      </c>
      <c r="C37" t="s">
        <v>151</v>
      </c>
      <c r="D37">
        <v>10.802647058823528</v>
      </c>
      <c r="E37">
        <v>10.802647058823528</v>
      </c>
      <c r="F37">
        <v>9.2502666666666631</v>
      </c>
      <c r="G37">
        <v>9.2502666666666631</v>
      </c>
      <c r="H37">
        <v>7.9755116803278669</v>
      </c>
      <c r="I37">
        <v>7.9755116803278669</v>
      </c>
      <c r="J37">
        <v>6.7736327702702681</v>
      </c>
      <c r="K37">
        <v>6.7736327702702681</v>
      </c>
      <c r="L37">
        <v>5.7518302668749985</v>
      </c>
      <c r="M37">
        <v>5.7518302668749985</v>
      </c>
      <c r="N37">
        <v>4.9384401281249986</v>
      </c>
      <c r="O37">
        <v>4.1505092312780878</v>
      </c>
      <c r="P37">
        <v>3.5680229925703113</v>
      </c>
      <c r="Q37">
        <v>3.0328195436847647</v>
      </c>
      <c r="R37">
        <v>2.5778966121320495</v>
      </c>
      <c r="S37">
        <v>3</v>
      </c>
    </row>
    <row r="38" spans="1:19" ht="16.5" customHeight="1" x14ac:dyDescent="0.25">
      <c r="A38" s="52" t="s">
        <v>12</v>
      </c>
      <c r="B38" s="52" t="s">
        <v>192</v>
      </c>
      <c r="C38" t="s">
        <v>151</v>
      </c>
      <c r="D38">
        <v>35.421383647798748</v>
      </c>
      <c r="E38">
        <v>35.421383647798748</v>
      </c>
      <c r="F38">
        <v>25.346385542168672</v>
      </c>
      <c r="G38">
        <v>25.346385542168672</v>
      </c>
      <c r="H38">
        <v>16.282271944922549</v>
      </c>
      <c r="I38">
        <v>16.282271944922549</v>
      </c>
      <c r="J38">
        <v>7.9017013232514177</v>
      </c>
      <c r="K38">
        <v>7.9017013232514177</v>
      </c>
      <c r="L38">
        <v>3.9363817097415508</v>
      </c>
      <c r="M38">
        <v>3.9363817097415508</v>
      </c>
      <c r="N38">
        <v>3.9919354838709675</v>
      </c>
      <c r="O38">
        <v>4.1111111111111107</v>
      </c>
      <c r="P38">
        <v>4.2729083665338647</v>
      </c>
      <c r="Q38">
        <v>4.3564356435643568</v>
      </c>
      <c r="R38">
        <v>4.3650793650793656</v>
      </c>
      <c r="S38">
        <v>4.3650793650793656</v>
      </c>
    </row>
    <row r="39" spans="1:19" ht="16.5" customHeight="1" x14ac:dyDescent="0.25">
      <c r="A39" s="52" t="s">
        <v>12</v>
      </c>
      <c r="B39" s="52" t="s">
        <v>202</v>
      </c>
      <c r="C39" t="s">
        <v>151</v>
      </c>
      <c r="D39">
        <v>29.886792452830193</v>
      </c>
      <c r="E39">
        <v>29.886792452830193</v>
      </c>
      <c r="F39">
        <v>25.843373493975903</v>
      </c>
      <c r="G39">
        <v>25.843373493975903</v>
      </c>
      <c r="H39">
        <v>19.311531841652325</v>
      </c>
      <c r="I39">
        <v>19.311531841652325</v>
      </c>
      <c r="J39">
        <v>10.189035916824196</v>
      </c>
      <c r="K39">
        <v>10.189035916824196</v>
      </c>
      <c r="L39">
        <v>5.248508946322068</v>
      </c>
      <c r="M39">
        <v>5.248508946322068</v>
      </c>
      <c r="N39">
        <v>5.211693548387097</v>
      </c>
      <c r="O39">
        <v>5.2222222222222223</v>
      </c>
      <c r="P39">
        <v>5.1494023904382473</v>
      </c>
      <c r="Q39">
        <v>5.1188118811881189</v>
      </c>
      <c r="R39">
        <v>5.128968253968254</v>
      </c>
      <c r="S39">
        <v>5.128968253968254</v>
      </c>
    </row>
    <row r="40" spans="1:19" ht="16.5" customHeight="1" x14ac:dyDescent="0.25">
      <c r="A40" s="117" t="s">
        <v>12</v>
      </c>
      <c r="B40" s="117" t="s">
        <v>203</v>
      </c>
      <c r="C40" t="s">
        <v>151</v>
      </c>
      <c r="D40">
        <v>29.886792452830193</v>
      </c>
      <c r="E40">
        <v>29.886792452830193</v>
      </c>
      <c r="F40">
        <v>25.843373493975903</v>
      </c>
      <c r="G40">
        <v>25.843373493975903</v>
      </c>
      <c r="H40">
        <v>19.311531841652325</v>
      </c>
      <c r="I40">
        <v>19.311531841652325</v>
      </c>
      <c r="J40">
        <v>10.189035916824196</v>
      </c>
      <c r="K40">
        <v>10.189035916824196</v>
      </c>
      <c r="L40">
        <v>5.248508946322068</v>
      </c>
      <c r="M40">
        <v>5.248508946322068</v>
      </c>
      <c r="N40">
        <v>5.211693548387097</v>
      </c>
      <c r="O40">
        <v>5.2222222222222223</v>
      </c>
      <c r="P40">
        <v>5.1494023904382473</v>
      </c>
      <c r="Q40">
        <v>5.1188118811881189</v>
      </c>
      <c r="R40">
        <v>5.128968253968254</v>
      </c>
      <c r="S40">
        <v>5.128968253968254</v>
      </c>
    </row>
    <row r="41" spans="1:19" ht="16.5" customHeight="1" x14ac:dyDescent="0.25">
      <c r="A41" s="52" t="s">
        <v>12</v>
      </c>
      <c r="B41" s="52" t="s">
        <v>193</v>
      </c>
      <c r="C41" t="s">
        <v>151</v>
      </c>
      <c r="D41">
        <v>40.402515723270447</v>
      </c>
      <c r="E41">
        <v>40.402515723270447</v>
      </c>
      <c r="F41">
        <v>30.81325301204819</v>
      </c>
      <c r="G41">
        <v>30.81325301204819</v>
      </c>
      <c r="H41">
        <v>20.447504302925992</v>
      </c>
      <c r="I41">
        <v>20.447504302925992</v>
      </c>
      <c r="J41">
        <v>10.396975425330812</v>
      </c>
      <c r="K41">
        <v>10.396975425330812</v>
      </c>
      <c r="L41">
        <v>5.248508946322068</v>
      </c>
      <c r="M41">
        <v>5.248508946322068</v>
      </c>
      <c r="N41">
        <v>5.211693548387097</v>
      </c>
      <c r="O41">
        <v>5.2222222222222223</v>
      </c>
      <c r="P41">
        <v>5.2589641434262955</v>
      </c>
      <c r="Q41">
        <v>5.2277227722772279</v>
      </c>
      <c r="R41">
        <v>5.2380952380952381</v>
      </c>
      <c r="S41">
        <v>5.2380952380952381</v>
      </c>
    </row>
    <row r="42" spans="1:19" ht="16.5" customHeight="1" x14ac:dyDescent="0.25">
      <c r="A42" s="52" t="s">
        <v>12</v>
      </c>
      <c r="B42" s="52" t="s">
        <v>194</v>
      </c>
      <c r="C42" t="s">
        <v>151</v>
      </c>
      <c r="D42">
        <v>39.84905660377359</v>
      </c>
      <c r="E42">
        <v>39.84905660377359</v>
      </c>
      <c r="F42">
        <v>29.819277108433731</v>
      </c>
      <c r="G42">
        <v>29.819277108433731</v>
      </c>
      <c r="H42">
        <v>20.068846815834767</v>
      </c>
      <c r="I42">
        <v>20.068846815834767</v>
      </c>
      <c r="J42">
        <v>9.9810964083175797</v>
      </c>
      <c r="K42">
        <v>9.9810964083175797</v>
      </c>
      <c r="L42">
        <v>4.9204771371769391</v>
      </c>
      <c r="M42">
        <v>4.9204771371769391</v>
      </c>
      <c r="N42">
        <v>4.98991935483871</v>
      </c>
      <c r="O42">
        <v>5</v>
      </c>
      <c r="P42">
        <v>4.9302788844621519</v>
      </c>
      <c r="Q42">
        <v>4.9009900990099009</v>
      </c>
      <c r="R42">
        <v>4.9107142857142856</v>
      </c>
      <c r="S42">
        <v>4.9107142857142856</v>
      </c>
    </row>
    <row r="43" spans="1:19" ht="16.5" customHeight="1" x14ac:dyDescent="0.25">
      <c r="A43" s="52" t="s">
        <v>12</v>
      </c>
      <c r="B43" s="52" t="s">
        <v>195</v>
      </c>
      <c r="C43" t="s">
        <v>151</v>
      </c>
      <c r="D43">
        <v>37.081761006289312</v>
      </c>
      <c r="E43">
        <v>37.081761006289312</v>
      </c>
      <c r="F43">
        <v>27.831325301204817</v>
      </c>
      <c r="G43">
        <v>27.831325301204817</v>
      </c>
      <c r="H43">
        <v>18.554216867469879</v>
      </c>
      <c r="I43">
        <v>18.554216867469879</v>
      </c>
      <c r="J43">
        <v>9.3572778827977316</v>
      </c>
      <c r="K43">
        <v>9.3572778827977316</v>
      </c>
      <c r="L43">
        <v>4.7017892644135193</v>
      </c>
      <c r="M43">
        <v>4.7017892644135193</v>
      </c>
      <c r="N43">
        <v>4.768145161290323</v>
      </c>
      <c r="O43">
        <v>4.8888888888888884</v>
      </c>
      <c r="P43">
        <v>4.9302788844621519</v>
      </c>
      <c r="Q43">
        <v>4.9009900990099009</v>
      </c>
      <c r="R43">
        <v>4.9107142857142856</v>
      </c>
      <c r="S43">
        <v>4.9107142857142856</v>
      </c>
    </row>
    <row r="44" spans="1:19" ht="16.5" customHeight="1" x14ac:dyDescent="0.25">
      <c r="A44" s="52" t="s">
        <v>12</v>
      </c>
      <c r="B44" s="52" t="s">
        <v>196</v>
      </c>
      <c r="C44" t="s">
        <v>151</v>
      </c>
      <c r="D44">
        <v>38.742138364779883</v>
      </c>
      <c r="E44">
        <v>38.742138364779883</v>
      </c>
      <c r="F44">
        <v>28.328313253012045</v>
      </c>
      <c r="G44">
        <v>28.328313253012045</v>
      </c>
      <c r="H44">
        <v>18.554216867469879</v>
      </c>
      <c r="I44">
        <v>18.554216867469879</v>
      </c>
      <c r="J44">
        <v>9.1493383742911156</v>
      </c>
      <c r="K44">
        <v>9.1493383742911156</v>
      </c>
      <c r="L44">
        <v>4.5924453280318094</v>
      </c>
      <c r="M44">
        <v>4.5924453280318094</v>
      </c>
      <c r="N44">
        <v>4.657258064516129</v>
      </c>
      <c r="O44">
        <v>4.6666666666666661</v>
      </c>
      <c r="P44">
        <v>4.7111553784860565</v>
      </c>
      <c r="Q44">
        <v>4.7920792079207919</v>
      </c>
      <c r="R44">
        <v>4.8015873015873014</v>
      </c>
      <c r="S44">
        <v>4.8015873015873014</v>
      </c>
    </row>
    <row r="45" spans="1:19" ht="16.5" customHeight="1" x14ac:dyDescent="0.25">
      <c r="A45" s="52" t="s">
        <v>12</v>
      </c>
      <c r="B45" s="52" t="s">
        <v>197</v>
      </c>
      <c r="C45" t="s">
        <v>151</v>
      </c>
      <c r="D45">
        <v>66.415094339622655</v>
      </c>
      <c r="E45">
        <v>66.415094339622655</v>
      </c>
      <c r="F45">
        <v>44.7289156626506</v>
      </c>
      <c r="G45">
        <v>44.7289156626506</v>
      </c>
      <c r="H45">
        <v>27.641996557659208</v>
      </c>
      <c r="I45">
        <v>27.641996557659208</v>
      </c>
      <c r="J45">
        <v>12.892249527410208</v>
      </c>
      <c r="K45">
        <v>12.892249527410208</v>
      </c>
      <c r="L45">
        <v>6.1232604373757464</v>
      </c>
      <c r="M45">
        <v>6.1232604373757464</v>
      </c>
      <c r="N45">
        <v>5.877016129032258</v>
      </c>
      <c r="O45">
        <v>5.6666666666666661</v>
      </c>
      <c r="P45">
        <v>5.3685258964143436</v>
      </c>
      <c r="Q45">
        <v>5.3366336633663369</v>
      </c>
      <c r="R45">
        <v>5.2380952380952381</v>
      </c>
      <c r="S45">
        <v>5.2380952380952381</v>
      </c>
    </row>
    <row r="46" spans="1:19" ht="16.5" customHeight="1" x14ac:dyDescent="0.25">
      <c r="A46" s="52" t="s">
        <v>12</v>
      </c>
      <c r="B46" s="52" t="s">
        <v>198</v>
      </c>
      <c r="C46" t="s">
        <v>151</v>
      </c>
      <c r="D46">
        <v>53.132075471698123</v>
      </c>
      <c r="E46">
        <v>53.132075471698123</v>
      </c>
      <c r="F46">
        <v>37.771084337349393</v>
      </c>
      <c r="G46">
        <v>37.771084337349393</v>
      </c>
      <c r="H46">
        <v>23.476764199655769</v>
      </c>
      <c r="I46">
        <v>23.476764199655769</v>
      </c>
      <c r="J46">
        <v>11.436672967863894</v>
      </c>
      <c r="K46">
        <v>11.436672967863894</v>
      </c>
      <c r="L46">
        <v>5.5765407554671969</v>
      </c>
      <c r="M46">
        <v>5.5765407554671969</v>
      </c>
      <c r="N46">
        <v>5.544354838709677</v>
      </c>
      <c r="O46">
        <v>5.5555555555555554</v>
      </c>
      <c r="P46">
        <v>5.5876494023904391</v>
      </c>
      <c r="Q46">
        <v>5.4455445544554459</v>
      </c>
      <c r="R46">
        <v>5.4563492063492065</v>
      </c>
      <c r="S46">
        <v>5.4563492063492065</v>
      </c>
    </row>
    <row r="47" spans="1:19" ht="16.5" customHeight="1" x14ac:dyDescent="0.25">
      <c r="A47" s="52" t="s">
        <v>12</v>
      </c>
      <c r="B47" s="52" t="s">
        <v>199</v>
      </c>
      <c r="C47" t="s">
        <v>151</v>
      </c>
      <c r="D47">
        <v>30.993710691823907</v>
      </c>
      <c r="E47">
        <v>30.993710691823907</v>
      </c>
      <c r="F47">
        <v>25.346385542168672</v>
      </c>
      <c r="G47">
        <v>25.346385542168672</v>
      </c>
      <c r="H47">
        <v>17.796901893287437</v>
      </c>
      <c r="I47">
        <v>17.796901893287437</v>
      </c>
      <c r="J47">
        <v>9.3572778827977316</v>
      </c>
      <c r="K47">
        <v>9.3572778827977316</v>
      </c>
      <c r="L47">
        <v>4.8111332007952292</v>
      </c>
      <c r="M47">
        <v>4.8111332007952292</v>
      </c>
      <c r="N47">
        <v>4.879032258064516</v>
      </c>
      <c r="O47">
        <v>4.8888888888888884</v>
      </c>
      <c r="P47">
        <v>4.9302788844621519</v>
      </c>
      <c r="Q47">
        <v>5.0099009900990099</v>
      </c>
      <c r="R47">
        <v>5.0198412698412698</v>
      </c>
      <c r="S47">
        <v>5.0198412698412698</v>
      </c>
    </row>
    <row r="48" spans="1:19" ht="16.5" customHeight="1" x14ac:dyDescent="0.25">
      <c r="A48" s="52" t="s">
        <v>12</v>
      </c>
      <c r="B48" s="52" t="s">
        <v>200</v>
      </c>
      <c r="C48" t="s">
        <v>151</v>
      </c>
      <c r="D48">
        <v>29.333333333333339</v>
      </c>
      <c r="E48">
        <v>29.333333333333339</v>
      </c>
      <c r="F48">
        <v>23.358433734939759</v>
      </c>
      <c r="G48">
        <v>23.358433734939759</v>
      </c>
      <c r="H48">
        <v>16.282271944922549</v>
      </c>
      <c r="I48">
        <v>16.282271944922549</v>
      </c>
      <c r="J48">
        <v>8.3175803402646498</v>
      </c>
      <c r="K48">
        <v>8.3175803402646498</v>
      </c>
      <c r="L48">
        <v>4.2644135188866805</v>
      </c>
      <c r="M48">
        <v>4.2644135188866805</v>
      </c>
      <c r="N48">
        <v>4.324596774193548</v>
      </c>
      <c r="O48">
        <v>4.333333333333333</v>
      </c>
      <c r="P48">
        <v>4.3824701195219129</v>
      </c>
      <c r="Q48">
        <v>4.4653465346534658</v>
      </c>
      <c r="R48">
        <v>4.4742063492063489</v>
      </c>
      <c r="S48">
        <v>4.4742063492063489</v>
      </c>
    </row>
    <row r="49" spans="1:19" ht="16.5" customHeight="1" x14ac:dyDescent="0.25">
      <c r="A49" s="52" t="s">
        <v>12</v>
      </c>
      <c r="B49" s="52" t="s">
        <v>201</v>
      </c>
      <c r="C49" t="s">
        <v>151</v>
      </c>
      <c r="D49">
        <v>38.742138364779883</v>
      </c>
      <c r="E49">
        <v>38.742138364779883</v>
      </c>
      <c r="F49">
        <v>30.81325301204819</v>
      </c>
      <c r="G49">
        <v>30.81325301204819</v>
      </c>
      <c r="H49">
        <v>21.583476764199656</v>
      </c>
      <c r="I49">
        <v>21.583476764199656</v>
      </c>
      <c r="J49">
        <v>11.020793950850662</v>
      </c>
      <c r="K49">
        <v>11.020793950850662</v>
      </c>
      <c r="L49">
        <v>5.5765407554671969</v>
      </c>
      <c r="M49">
        <v>5.5765407554671969</v>
      </c>
      <c r="N49">
        <v>5.544354838709677</v>
      </c>
      <c r="O49">
        <v>5.4444444444444438</v>
      </c>
      <c r="P49">
        <v>5.4780876494023909</v>
      </c>
      <c r="Q49">
        <v>5.4455445544554459</v>
      </c>
      <c r="R49">
        <v>5.4563492063492065</v>
      </c>
      <c r="S49">
        <v>5.4563492063492065</v>
      </c>
    </row>
    <row r="50" spans="1:19" x14ac:dyDescent="0.25">
      <c r="A50" s="52" t="s">
        <v>155</v>
      </c>
      <c r="B50" s="52" t="s">
        <v>192</v>
      </c>
      <c r="C50" t="s">
        <v>151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15</v>
      </c>
      <c r="K50">
        <v>15</v>
      </c>
      <c r="L50">
        <v>10</v>
      </c>
      <c r="M50">
        <v>10</v>
      </c>
      <c r="N50">
        <v>10</v>
      </c>
      <c r="O50">
        <v>10</v>
      </c>
      <c r="P50">
        <v>10</v>
      </c>
      <c r="Q50">
        <v>10</v>
      </c>
      <c r="R50">
        <v>10</v>
      </c>
      <c r="S50">
        <v>10</v>
      </c>
    </row>
    <row r="51" spans="1:19" x14ac:dyDescent="0.25">
      <c r="A51" s="52" t="s">
        <v>155</v>
      </c>
      <c r="B51" s="52" t="s">
        <v>202</v>
      </c>
      <c r="C51" t="s">
        <v>151</v>
      </c>
      <c r="D51">
        <v>0</v>
      </c>
      <c r="E51">
        <v>0</v>
      </c>
      <c r="F51">
        <v>0</v>
      </c>
      <c r="G51">
        <v>0</v>
      </c>
      <c r="H51">
        <v>20</v>
      </c>
      <c r="I51">
        <v>20</v>
      </c>
      <c r="J51">
        <v>15</v>
      </c>
      <c r="K51">
        <v>15</v>
      </c>
      <c r="L51">
        <v>10</v>
      </c>
      <c r="M51">
        <v>10</v>
      </c>
      <c r="N51">
        <v>10</v>
      </c>
      <c r="O51">
        <v>10</v>
      </c>
      <c r="P51">
        <v>10</v>
      </c>
      <c r="Q51">
        <v>10</v>
      </c>
      <c r="R51">
        <v>10</v>
      </c>
      <c r="S51">
        <v>10</v>
      </c>
    </row>
    <row r="52" spans="1:19" x14ac:dyDescent="0.25">
      <c r="A52" s="117" t="s">
        <v>155</v>
      </c>
      <c r="B52" s="117" t="s">
        <v>203</v>
      </c>
      <c r="C52" t="s">
        <v>151</v>
      </c>
      <c r="D52">
        <v>0</v>
      </c>
      <c r="E52">
        <v>0</v>
      </c>
      <c r="F52">
        <v>0</v>
      </c>
      <c r="G52">
        <v>0</v>
      </c>
      <c r="H52">
        <v>20</v>
      </c>
      <c r="I52">
        <v>20</v>
      </c>
      <c r="J52">
        <v>15</v>
      </c>
      <c r="K52">
        <v>15</v>
      </c>
      <c r="L52">
        <v>10</v>
      </c>
      <c r="M52">
        <v>10</v>
      </c>
      <c r="N52">
        <v>10</v>
      </c>
      <c r="O52">
        <v>10</v>
      </c>
      <c r="P52">
        <v>10</v>
      </c>
      <c r="Q52">
        <v>10</v>
      </c>
      <c r="R52">
        <v>10</v>
      </c>
      <c r="S52">
        <v>10</v>
      </c>
    </row>
    <row r="53" spans="1:19" x14ac:dyDescent="0.25">
      <c r="A53" s="52" t="s">
        <v>155</v>
      </c>
      <c r="B53" s="52" t="s">
        <v>193</v>
      </c>
      <c r="C53" t="s">
        <v>151</v>
      </c>
      <c r="D53">
        <v>0</v>
      </c>
      <c r="E53">
        <v>0</v>
      </c>
      <c r="F53">
        <v>0</v>
      </c>
      <c r="G53">
        <v>0</v>
      </c>
      <c r="H53">
        <v>20</v>
      </c>
      <c r="I53">
        <v>20</v>
      </c>
      <c r="J53">
        <v>15</v>
      </c>
      <c r="K53">
        <v>15</v>
      </c>
      <c r="L53">
        <v>10</v>
      </c>
      <c r="M53">
        <v>10</v>
      </c>
      <c r="N53">
        <v>10</v>
      </c>
      <c r="O53">
        <v>10</v>
      </c>
      <c r="P53">
        <v>10</v>
      </c>
      <c r="Q53">
        <v>10</v>
      </c>
      <c r="R53">
        <v>10</v>
      </c>
      <c r="S53">
        <v>10</v>
      </c>
    </row>
    <row r="54" spans="1:19" x14ac:dyDescent="0.25">
      <c r="A54" s="52" t="s">
        <v>155</v>
      </c>
      <c r="B54" s="52" t="s">
        <v>194</v>
      </c>
      <c r="C54" t="s">
        <v>151</v>
      </c>
      <c r="D54">
        <v>0</v>
      </c>
      <c r="E54">
        <v>0</v>
      </c>
      <c r="F54">
        <v>0</v>
      </c>
      <c r="G54">
        <v>0</v>
      </c>
      <c r="H54">
        <v>20</v>
      </c>
      <c r="I54">
        <v>20</v>
      </c>
      <c r="J54">
        <v>15</v>
      </c>
      <c r="K54">
        <v>15</v>
      </c>
      <c r="L54">
        <v>10</v>
      </c>
      <c r="M54">
        <v>10</v>
      </c>
      <c r="N54">
        <v>10</v>
      </c>
      <c r="O54">
        <v>10</v>
      </c>
      <c r="P54">
        <v>10</v>
      </c>
      <c r="Q54">
        <v>10</v>
      </c>
      <c r="R54">
        <v>10</v>
      </c>
      <c r="S54">
        <v>10</v>
      </c>
    </row>
    <row r="55" spans="1:19" x14ac:dyDescent="0.25">
      <c r="A55" s="52" t="s">
        <v>155</v>
      </c>
      <c r="B55" s="52" t="s">
        <v>195</v>
      </c>
      <c r="C55" t="s">
        <v>151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15</v>
      </c>
      <c r="K55">
        <v>15</v>
      </c>
      <c r="L55">
        <v>10</v>
      </c>
      <c r="M55">
        <v>10</v>
      </c>
      <c r="N55">
        <v>10</v>
      </c>
      <c r="O55">
        <v>10</v>
      </c>
      <c r="P55">
        <v>10</v>
      </c>
      <c r="Q55">
        <v>10</v>
      </c>
      <c r="R55">
        <v>10</v>
      </c>
      <c r="S55">
        <v>10</v>
      </c>
    </row>
    <row r="56" spans="1:19" x14ac:dyDescent="0.25">
      <c r="A56" s="52" t="s">
        <v>155</v>
      </c>
      <c r="B56" s="52" t="s">
        <v>196</v>
      </c>
      <c r="C56" t="s">
        <v>151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15</v>
      </c>
      <c r="K56">
        <v>15</v>
      </c>
      <c r="L56">
        <v>10</v>
      </c>
      <c r="M56">
        <v>10</v>
      </c>
      <c r="N56">
        <v>10</v>
      </c>
      <c r="O56">
        <v>10</v>
      </c>
      <c r="P56">
        <v>10</v>
      </c>
      <c r="Q56">
        <v>10</v>
      </c>
      <c r="R56">
        <v>10</v>
      </c>
      <c r="S56">
        <v>10</v>
      </c>
    </row>
    <row r="57" spans="1:19" x14ac:dyDescent="0.25">
      <c r="A57" s="52" t="s">
        <v>155</v>
      </c>
      <c r="B57" s="52" t="s">
        <v>197</v>
      </c>
      <c r="C57" t="s">
        <v>151</v>
      </c>
      <c r="D57">
        <v>0</v>
      </c>
      <c r="E57">
        <v>0</v>
      </c>
      <c r="F57">
        <v>0</v>
      </c>
      <c r="G57">
        <v>0</v>
      </c>
      <c r="H57">
        <v>20</v>
      </c>
      <c r="I57">
        <v>20</v>
      </c>
      <c r="J57">
        <v>15</v>
      </c>
      <c r="K57">
        <v>15</v>
      </c>
      <c r="L57">
        <v>10</v>
      </c>
      <c r="M57">
        <v>10</v>
      </c>
      <c r="N57">
        <v>10</v>
      </c>
      <c r="O57">
        <v>10</v>
      </c>
      <c r="P57">
        <v>10</v>
      </c>
      <c r="Q57">
        <v>10</v>
      </c>
      <c r="R57">
        <v>10</v>
      </c>
      <c r="S57">
        <v>10</v>
      </c>
    </row>
    <row r="58" spans="1:19" x14ac:dyDescent="0.25">
      <c r="A58" s="52" t="s">
        <v>155</v>
      </c>
      <c r="B58" s="52" t="s">
        <v>198</v>
      </c>
      <c r="C58" t="s">
        <v>151</v>
      </c>
      <c r="D58">
        <v>0</v>
      </c>
      <c r="E58">
        <v>0</v>
      </c>
      <c r="F58">
        <v>0</v>
      </c>
      <c r="G58">
        <v>0</v>
      </c>
      <c r="H58">
        <v>20</v>
      </c>
      <c r="I58">
        <v>20</v>
      </c>
      <c r="J58">
        <v>15</v>
      </c>
      <c r="K58">
        <v>15</v>
      </c>
      <c r="L58">
        <v>10</v>
      </c>
      <c r="M58">
        <v>10</v>
      </c>
      <c r="N58">
        <v>10</v>
      </c>
      <c r="O58">
        <v>10</v>
      </c>
      <c r="P58">
        <v>10</v>
      </c>
      <c r="Q58">
        <v>10</v>
      </c>
      <c r="R58">
        <v>10</v>
      </c>
      <c r="S58">
        <v>10</v>
      </c>
    </row>
    <row r="59" spans="1:19" x14ac:dyDescent="0.25">
      <c r="A59" s="52" t="s">
        <v>155</v>
      </c>
      <c r="B59" s="52" t="s">
        <v>199</v>
      </c>
      <c r="C59" t="s">
        <v>151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15</v>
      </c>
      <c r="K59">
        <v>15</v>
      </c>
      <c r="L59">
        <v>10</v>
      </c>
      <c r="M59">
        <v>10</v>
      </c>
      <c r="N59">
        <v>10</v>
      </c>
      <c r="O59">
        <v>10</v>
      </c>
      <c r="P59">
        <v>10</v>
      </c>
      <c r="Q59">
        <v>10</v>
      </c>
      <c r="R59">
        <v>10</v>
      </c>
      <c r="S59">
        <v>10</v>
      </c>
    </row>
    <row r="60" spans="1:19" x14ac:dyDescent="0.25">
      <c r="A60" s="52" t="s">
        <v>155</v>
      </c>
      <c r="B60" s="52" t="s">
        <v>200</v>
      </c>
      <c r="C60" t="s">
        <v>151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15</v>
      </c>
      <c r="K60">
        <v>15</v>
      </c>
      <c r="L60">
        <v>10</v>
      </c>
      <c r="M60">
        <v>10</v>
      </c>
      <c r="N60">
        <v>10</v>
      </c>
      <c r="O60">
        <v>10</v>
      </c>
      <c r="P60">
        <v>10</v>
      </c>
      <c r="Q60">
        <v>10</v>
      </c>
      <c r="R60">
        <v>10</v>
      </c>
      <c r="S60">
        <v>10</v>
      </c>
    </row>
    <row r="61" spans="1:19" x14ac:dyDescent="0.25">
      <c r="A61" s="52" t="s">
        <v>155</v>
      </c>
      <c r="B61" s="52" t="s">
        <v>201</v>
      </c>
      <c r="C61" t="s">
        <v>151</v>
      </c>
      <c r="D61">
        <v>0</v>
      </c>
      <c r="E61">
        <v>0</v>
      </c>
      <c r="F61">
        <v>0</v>
      </c>
      <c r="G61">
        <v>0</v>
      </c>
      <c r="H61">
        <v>20</v>
      </c>
      <c r="I61">
        <v>20</v>
      </c>
      <c r="J61">
        <v>15</v>
      </c>
      <c r="K61">
        <v>15</v>
      </c>
      <c r="L61">
        <v>10</v>
      </c>
      <c r="M61">
        <v>10</v>
      </c>
      <c r="N61">
        <v>10</v>
      </c>
      <c r="O61">
        <v>10</v>
      </c>
      <c r="P61">
        <v>10</v>
      </c>
      <c r="Q61">
        <v>10</v>
      </c>
      <c r="R61">
        <v>10</v>
      </c>
      <c r="S61">
        <v>10</v>
      </c>
    </row>
    <row r="62" spans="1:19" x14ac:dyDescent="0.25">
      <c r="A62" s="52" t="s">
        <v>156</v>
      </c>
      <c r="B62" s="52" t="s">
        <v>192</v>
      </c>
      <c r="C62" t="s">
        <v>151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5</v>
      </c>
      <c r="K62">
        <v>5</v>
      </c>
      <c r="L62">
        <v>5</v>
      </c>
      <c r="M62">
        <v>5</v>
      </c>
      <c r="N62">
        <v>5</v>
      </c>
      <c r="O62">
        <v>5</v>
      </c>
      <c r="P62">
        <v>5</v>
      </c>
      <c r="Q62">
        <v>5</v>
      </c>
      <c r="R62">
        <v>5</v>
      </c>
      <c r="S62">
        <v>5</v>
      </c>
    </row>
    <row r="63" spans="1:19" x14ac:dyDescent="0.25">
      <c r="A63" s="52" t="s">
        <v>156</v>
      </c>
      <c r="B63" s="52" t="s">
        <v>202</v>
      </c>
      <c r="C63" t="s">
        <v>151</v>
      </c>
      <c r="D63">
        <v>0</v>
      </c>
      <c r="E63">
        <v>0</v>
      </c>
      <c r="F63">
        <v>0</v>
      </c>
      <c r="G63">
        <v>0</v>
      </c>
      <c r="H63">
        <v>10</v>
      </c>
      <c r="I63">
        <v>10</v>
      </c>
      <c r="J63">
        <v>5</v>
      </c>
      <c r="K63">
        <v>5</v>
      </c>
      <c r="L63">
        <v>5</v>
      </c>
      <c r="M63">
        <v>5</v>
      </c>
      <c r="N63">
        <v>5</v>
      </c>
      <c r="O63">
        <v>5</v>
      </c>
      <c r="P63">
        <v>5</v>
      </c>
      <c r="Q63">
        <v>5</v>
      </c>
      <c r="R63">
        <v>5</v>
      </c>
      <c r="S63">
        <v>5</v>
      </c>
    </row>
    <row r="64" spans="1:19" x14ac:dyDescent="0.25">
      <c r="A64" s="117" t="s">
        <v>156</v>
      </c>
      <c r="B64" s="117" t="s">
        <v>203</v>
      </c>
      <c r="C64" t="s">
        <v>151</v>
      </c>
      <c r="D64">
        <v>0</v>
      </c>
      <c r="E64">
        <v>0</v>
      </c>
      <c r="F64">
        <v>0</v>
      </c>
      <c r="G64">
        <v>0</v>
      </c>
      <c r="H64">
        <v>10</v>
      </c>
      <c r="I64">
        <v>10</v>
      </c>
      <c r="J64">
        <v>5</v>
      </c>
      <c r="K64">
        <v>5</v>
      </c>
      <c r="L64">
        <v>5</v>
      </c>
      <c r="M64">
        <v>5</v>
      </c>
      <c r="N64">
        <v>5</v>
      </c>
      <c r="O64">
        <v>5</v>
      </c>
      <c r="P64">
        <v>5</v>
      </c>
      <c r="Q64">
        <v>5</v>
      </c>
      <c r="R64">
        <v>5</v>
      </c>
      <c r="S64">
        <v>5</v>
      </c>
    </row>
    <row r="65" spans="1:19" x14ac:dyDescent="0.25">
      <c r="A65" s="52" t="s">
        <v>156</v>
      </c>
      <c r="B65" s="52" t="s">
        <v>193</v>
      </c>
      <c r="C65" t="s">
        <v>151</v>
      </c>
      <c r="D65">
        <v>0</v>
      </c>
      <c r="E65">
        <v>0</v>
      </c>
      <c r="F65">
        <v>0</v>
      </c>
      <c r="G65">
        <v>0</v>
      </c>
      <c r="H65">
        <v>10</v>
      </c>
      <c r="I65">
        <v>10</v>
      </c>
      <c r="J65">
        <v>5</v>
      </c>
      <c r="K65">
        <v>5</v>
      </c>
      <c r="L65">
        <v>5</v>
      </c>
      <c r="M65">
        <v>5</v>
      </c>
      <c r="N65">
        <v>5</v>
      </c>
      <c r="O65">
        <v>5</v>
      </c>
      <c r="P65">
        <v>5</v>
      </c>
      <c r="Q65">
        <v>5</v>
      </c>
      <c r="R65">
        <v>5</v>
      </c>
      <c r="S65">
        <v>5</v>
      </c>
    </row>
    <row r="66" spans="1:19" x14ac:dyDescent="0.25">
      <c r="A66" s="52" t="s">
        <v>156</v>
      </c>
      <c r="B66" s="52" t="s">
        <v>194</v>
      </c>
      <c r="C66" t="s">
        <v>151</v>
      </c>
      <c r="D66">
        <v>0</v>
      </c>
      <c r="E66">
        <v>0</v>
      </c>
      <c r="F66">
        <v>0</v>
      </c>
      <c r="G66">
        <v>0</v>
      </c>
      <c r="H66">
        <v>10</v>
      </c>
      <c r="I66">
        <v>10</v>
      </c>
      <c r="J66">
        <v>5</v>
      </c>
      <c r="K66">
        <v>5</v>
      </c>
      <c r="L66">
        <v>5</v>
      </c>
      <c r="M66">
        <v>5</v>
      </c>
      <c r="N66">
        <v>5</v>
      </c>
      <c r="O66">
        <v>5</v>
      </c>
      <c r="P66">
        <v>5</v>
      </c>
      <c r="Q66">
        <v>5</v>
      </c>
      <c r="R66">
        <v>5</v>
      </c>
      <c r="S66">
        <v>5</v>
      </c>
    </row>
    <row r="67" spans="1:19" x14ac:dyDescent="0.25">
      <c r="A67" s="52" t="s">
        <v>156</v>
      </c>
      <c r="B67" s="52" t="s">
        <v>195</v>
      </c>
      <c r="C67" t="s">
        <v>151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5</v>
      </c>
      <c r="K67">
        <v>5</v>
      </c>
      <c r="L67">
        <v>5</v>
      </c>
      <c r="M67">
        <v>5</v>
      </c>
      <c r="N67">
        <v>5</v>
      </c>
      <c r="O67">
        <v>5</v>
      </c>
      <c r="P67">
        <v>5</v>
      </c>
      <c r="Q67">
        <v>5</v>
      </c>
      <c r="R67">
        <v>5</v>
      </c>
      <c r="S67">
        <v>5</v>
      </c>
    </row>
    <row r="68" spans="1:19" x14ac:dyDescent="0.25">
      <c r="A68" s="52" t="s">
        <v>156</v>
      </c>
      <c r="B68" s="52" t="s">
        <v>196</v>
      </c>
      <c r="C68" t="s">
        <v>151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5</v>
      </c>
      <c r="K68">
        <v>5</v>
      </c>
      <c r="L68">
        <v>5</v>
      </c>
      <c r="M68">
        <v>5</v>
      </c>
      <c r="N68">
        <v>5</v>
      </c>
      <c r="O68">
        <v>5</v>
      </c>
      <c r="P68">
        <v>5</v>
      </c>
      <c r="Q68">
        <v>5</v>
      </c>
      <c r="R68">
        <v>5</v>
      </c>
      <c r="S68">
        <v>5</v>
      </c>
    </row>
    <row r="69" spans="1:19" x14ac:dyDescent="0.25">
      <c r="A69" s="52" t="s">
        <v>156</v>
      </c>
      <c r="B69" s="52" t="s">
        <v>197</v>
      </c>
      <c r="C69" t="s">
        <v>151</v>
      </c>
      <c r="D69">
        <v>0</v>
      </c>
      <c r="E69">
        <v>0</v>
      </c>
      <c r="F69">
        <v>0</v>
      </c>
      <c r="G69">
        <v>0</v>
      </c>
      <c r="H69">
        <v>10</v>
      </c>
      <c r="I69">
        <v>10</v>
      </c>
      <c r="J69">
        <v>5</v>
      </c>
      <c r="K69">
        <v>5</v>
      </c>
      <c r="L69">
        <v>5</v>
      </c>
      <c r="M69">
        <v>5</v>
      </c>
      <c r="N69">
        <v>5</v>
      </c>
      <c r="O69">
        <v>5</v>
      </c>
      <c r="P69">
        <v>5</v>
      </c>
      <c r="Q69">
        <v>5</v>
      </c>
      <c r="R69">
        <v>5</v>
      </c>
      <c r="S69">
        <v>5</v>
      </c>
    </row>
    <row r="70" spans="1:19" x14ac:dyDescent="0.25">
      <c r="A70" s="52" t="s">
        <v>156</v>
      </c>
      <c r="B70" s="52" t="s">
        <v>198</v>
      </c>
      <c r="C70" t="s">
        <v>151</v>
      </c>
      <c r="D70">
        <v>0</v>
      </c>
      <c r="E70">
        <v>0</v>
      </c>
      <c r="F70">
        <v>0</v>
      </c>
      <c r="G70">
        <v>0</v>
      </c>
      <c r="H70">
        <v>10</v>
      </c>
      <c r="I70">
        <v>10</v>
      </c>
      <c r="J70">
        <v>5</v>
      </c>
      <c r="K70">
        <v>5</v>
      </c>
      <c r="L70">
        <v>5</v>
      </c>
      <c r="M70">
        <v>5</v>
      </c>
      <c r="N70">
        <v>5</v>
      </c>
      <c r="O70">
        <v>5</v>
      </c>
      <c r="P70">
        <v>5</v>
      </c>
      <c r="Q70">
        <v>5</v>
      </c>
      <c r="R70">
        <v>5</v>
      </c>
      <c r="S70">
        <v>5</v>
      </c>
    </row>
    <row r="71" spans="1:19" x14ac:dyDescent="0.25">
      <c r="A71" s="52" t="s">
        <v>156</v>
      </c>
      <c r="B71" s="52" t="s">
        <v>199</v>
      </c>
      <c r="C71" t="s">
        <v>151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5</v>
      </c>
      <c r="K71">
        <v>5</v>
      </c>
      <c r="L71">
        <v>5</v>
      </c>
      <c r="M71">
        <v>5</v>
      </c>
      <c r="N71">
        <v>5</v>
      </c>
      <c r="O71">
        <v>5</v>
      </c>
      <c r="P71">
        <v>5</v>
      </c>
      <c r="Q71">
        <v>5</v>
      </c>
      <c r="R71">
        <v>5</v>
      </c>
      <c r="S71">
        <v>5</v>
      </c>
    </row>
    <row r="72" spans="1:19" x14ac:dyDescent="0.25">
      <c r="A72" s="52" t="s">
        <v>156</v>
      </c>
      <c r="B72" s="52" t="s">
        <v>200</v>
      </c>
      <c r="C72" t="s">
        <v>151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5</v>
      </c>
      <c r="K72">
        <v>5</v>
      </c>
      <c r="L72">
        <v>5</v>
      </c>
      <c r="M72">
        <v>5</v>
      </c>
      <c r="N72">
        <v>5</v>
      </c>
      <c r="O72">
        <v>5</v>
      </c>
      <c r="P72">
        <v>5</v>
      </c>
      <c r="Q72">
        <v>5</v>
      </c>
      <c r="R72">
        <v>5</v>
      </c>
      <c r="S72">
        <v>5</v>
      </c>
    </row>
    <row r="73" spans="1:19" x14ac:dyDescent="0.25">
      <c r="A73" s="52" t="s">
        <v>156</v>
      </c>
      <c r="B73" s="52" t="s">
        <v>201</v>
      </c>
      <c r="C73" t="s">
        <v>151</v>
      </c>
      <c r="D73">
        <v>0</v>
      </c>
      <c r="E73">
        <v>0</v>
      </c>
      <c r="F73">
        <v>0</v>
      </c>
      <c r="G73">
        <v>0</v>
      </c>
      <c r="H73">
        <v>10</v>
      </c>
      <c r="I73">
        <v>10</v>
      </c>
      <c r="J73">
        <v>5</v>
      </c>
      <c r="K73">
        <v>5</v>
      </c>
      <c r="L73">
        <v>5</v>
      </c>
      <c r="M73">
        <v>5</v>
      </c>
      <c r="N73">
        <v>5</v>
      </c>
      <c r="O73">
        <v>5</v>
      </c>
      <c r="P73">
        <v>5</v>
      </c>
      <c r="Q73">
        <v>5</v>
      </c>
      <c r="R73">
        <v>5</v>
      </c>
      <c r="S73">
        <v>5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"/>
  <dimension ref="A1:S88"/>
  <sheetViews>
    <sheetView topLeftCell="A10" workbookViewId="0">
      <selection activeCell="L39" sqref="L39"/>
    </sheetView>
  </sheetViews>
  <sheetFormatPr defaultRowHeight="15" x14ac:dyDescent="0.25"/>
  <sheetData>
    <row r="1" spans="1:19" x14ac:dyDescent="0.25">
      <c r="A1" s="69"/>
      <c r="B1" s="55" t="s">
        <v>158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1"/>
    </row>
    <row r="2" spans="1:19" ht="15.75" thickBot="1" x14ac:dyDescent="0.3">
      <c r="A2" s="72"/>
      <c r="B2" s="56" t="s">
        <v>159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4"/>
    </row>
    <row r="3" spans="1:19" x14ac:dyDescent="0.25">
      <c r="A3" s="60"/>
      <c r="B3" s="55" t="s">
        <v>160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1"/>
    </row>
    <row r="4" spans="1:19" x14ac:dyDescent="0.25">
      <c r="A4" s="61"/>
      <c r="B4" s="57" t="s">
        <v>161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6"/>
    </row>
    <row r="5" spans="1:19" ht="15" customHeight="1" x14ac:dyDescent="0.25">
      <c r="A5" s="61"/>
      <c r="B5" s="58" t="s">
        <v>162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8"/>
    </row>
    <row r="6" spans="1:19" ht="15.75" customHeight="1" thickBot="1" x14ac:dyDescent="0.3">
      <c r="A6" s="79"/>
      <c r="B6" s="59" t="s">
        <v>163</v>
      </c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1"/>
    </row>
    <row r="7" spans="1:19" ht="15.75" thickBot="1" x14ac:dyDescent="0.3">
      <c r="A7" s="60" t="s">
        <v>164</v>
      </c>
      <c r="B7" s="82"/>
      <c r="C7" s="83"/>
      <c r="D7" s="83"/>
      <c r="E7" s="84"/>
      <c r="F7" s="64" t="s">
        <v>168</v>
      </c>
      <c r="G7" s="85" t="s">
        <v>169</v>
      </c>
      <c r="H7" s="86"/>
      <c r="I7" s="86"/>
      <c r="J7" s="86"/>
      <c r="K7" s="86"/>
      <c r="L7" s="86"/>
      <c r="M7" s="86"/>
      <c r="N7" s="86"/>
      <c r="O7" s="86"/>
      <c r="P7" s="86"/>
      <c r="Q7" s="86"/>
      <c r="R7" s="87"/>
      <c r="S7" s="88"/>
    </row>
    <row r="8" spans="1:19" ht="29.25" thickBot="1" x14ac:dyDescent="0.3">
      <c r="A8" s="61" t="s">
        <v>165</v>
      </c>
      <c r="B8" s="89"/>
      <c r="C8" s="90"/>
      <c r="D8" s="90"/>
      <c r="E8" s="91"/>
      <c r="F8" s="64" t="s">
        <v>170</v>
      </c>
      <c r="G8" s="92" t="s">
        <v>171</v>
      </c>
      <c r="H8" s="93"/>
      <c r="I8" s="93"/>
      <c r="J8" s="93"/>
      <c r="K8" s="93"/>
      <c r="L8" s="93"/>
      <c r="M8" s="93"/>
      <c r="N8" s="93"/>
      <c r="O8" s="93"/>
      <c r="P8" s="93"/>
      <c r="Q8" s="93"/>
      <c r="R8" s="94"/>
      <c r="S8" s="95"/>
    </row>
    <row r="9" spans="1:19" ht="29.25" thickBot="1" x14ac:dyDescent="0.3">
      <c r="A9" s="61" t="s">
        <v>166</v>
      </c>
      <c r="B9" s="89"/>
      <c r="C9" s="90"/>
      <c r="D9" s="90"/>
      <c r="E9" s="91"/>
      <c r="F9" s="64" t="s">
        <v>172</v>
      </c>
      <c r="G9" s="92">
        <v>2005</v>
      </c>
      <c r="H9" s="92">
        <v>2010</v>
      </c>
      <c r="I9" s="92">
        <v>2020</v>
      </c>
      <c r="J9" s="92">
        <v>2030</v>
      </c>
      <c r="K9" s="92">
        <v>2040</v>
      </c>
      <c r="L9" s="92">
        <v>2050</v>
      </c>
      <c r="M9" s="92">
        <v>2060</v>
      </c>
      <c r="N9" s="92">
        <v>2070</v>
      </c>
      <c r="O9" s="92">
        <v>2080</v>
      </c>
      <c r="P9" s="92">
        <v>2090</v>
      </c>
      <c r="Q9" s="92">
        <v>2100</v>
      </c>
      <c r="R9" s="65">
        <v>2110</v>
      </c>
      <c r="S9" s="95"/>
    </row>
    <row r="10" spans="1:19" ht="29.25" thickBot="1" x14ac:dyDescent="0.3">
      <c r="A10" s="61" t="s">
        <v>167</v>
      </c>
      <c r="B10" s="96"/>
      <c r="C10" s="97"/>
      <c r="D10" s="97"/>
      <c r="E10" s="98"/>
      <c r="F10" s="64" t="s">
        <v>173</v>
      </c>
      <c r="G10" s="99">
        <v>2005</v>
      </c>
      <c r="H10" s="99">
        <v>2010</v>
      </c>
      <c r="I10" s="99">
        <v>2020</v>
      </c>
      <c r="J10" s="99">
        <v>2030</v>
      </c>
      <c r="K10" s="99">
        <v>2040</v>
      </c>
      <c r="L10" s="99">
        <v>2050</v>
      </c>
      <c r="M10" s="99">
        <v>2060</v>
      </c>
      <c r="N10" s="99">
        <v>2070</v>
      </c>
      <c r="O10" s="99">
        <v>2080</v>
      </c>
      <c r="P10" s="99">
        <v>2090</v>
      </c>
      <c r="Q10" s="99">
        <v>2100</v>
      </c>
      <c r="R10" s="99">
        <v>2110</v>
      </c>
      <c r="S10" s="95"/>
    </row>
    <row r="11" spans="1:19" ht="15.75" thickBot="1" x14ac:dyDescent="0.3">
      <c r="A11" s="62"/>
      <c r="B11" s="64" t="s">
        <v>174</v>
      </c>
      <c r="C11" s="64" t="s">
        <v>175</v>
      </c>
      <c r="D11" s="64" t="s">
        <v>176</v>
      </c>
      <c r="E11" s="64" t="s">
        <v>177</v>
      </c>
      <c r="F11" s="64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</row>
    <row r="12" spans="1:19" ht="15.75" customHeight="1" thickBot="1" x14ac:dyDescent="0.3">
      <c r="A12" s="62"/>
      <c r="B12" s="101" t="s">
        <v>178</v>
      </c>
      <c r="C12" s="99" t="s">
        <v>179</v>
      </c>
      <c r="D12" s="99" t="s">
        <v>128</v>
      </c>
      <c r="E12" s="92" t="s">
        <v>99</v>
      </c>
      <c r="F12" s="94"/>
      <c r="G12" s="66"/>
      <c r="H12" s="66">
        <v>15</v>
      </c>
      <c r="I12" s="66">
        <v>12</v>
      </c>
      <c r="J12" s="66">
        <v>11</v>
      </c>
      <c r="K12" s="66">
        <v>10</v>
      </c>
      <c r="L12" s="66">
        <v>9</v>
      </c>
      <c r="M12" s="66">
        <v>9</v>
      </c>
      <c r="N12" s="66">
        <v>8</v>
      </c>
      <c r="O12" s="66">
        <v>8</v>
      </c>
      <c r="P12" s="66">
        <v>8</v>
      </c>
      <c r="Q12" s="66">
        <v>8</v>
      </c>
      <c r="R12" s="66">
        <v>8</v>
      </c>
      <c r="S12" s="67"/>
    </row>
    <row r="13" spans="1:19" ht="15.75" thickBot="1" x14ac:dyDescent="0.3">
      <c r="A13" s="62"/>
      <c r="B13" s="102"/>
      <c r="C13" s="95"/>
      <c r="D13" s="95"/>
      <c r="E13" s="92" t="s">
        <v>100</v>
      </c>
      <c r="F13" s="94"/>
      <c r="G13" s="66"/>
      <c r="H13" s="66">
        <v>15</v>
      </c>
      <c r="I13" s="66">
        <v>12</v>
      </c>
      <c r="J13" s="66">
        <v>11</v>
      </c>
      <c r="K13" s="66">
        <v>10</v>
      </c>
      <c r="L13" s="66">
        <v>9</v>
      </c>
      <c r="M13" s="66">
        <v>9</v>
      </c>
      <c r="N13" s="66">
        <v>8</v>
      </c>
      <c r="O13" s="66">
        <v>8</v>
      </c>
      <c r="P13" s="66">
        <v>8</v>
      </c>
      <c r="Q13" s="66">
        <v>8</v>
      </c>
      <c r="R13" s="66">
        <v>8</v>
      </c>
      <c r="S13" s="67"/>
    </row>
    <row r="14" spans="1:19" ht="15.75" thickBot="1" x14ac:dyDescent="0.3">
      <c r="A14" s="62"/>
      <c r="B14" s="102"/>
      <c r="C14" s="95"/>
      <c r="D14" s="95"/>
      <c r="E14" s="92" t="s">
        <v>101</v>
      </c>
      <c r="F14" s="94"/>
      <c r="G14" s="66"/>
      <c r="H14" s="66">
        <v>15</v>
      </c>
      <c r="I14" s="66">
        <v>12</v>
      </c>
      <c r="J14" s="66">
        <v>11</v>
      </c>
      <c r="K14" s="66">
        <v>10</v>
      </c>
      <c r="L14" s="66">
        <v>9</v>
      </c>
      <c r="M14" s="66">
        <v>9</v>
      </c>
      <c r="N14" s="66">
        <v>8</v>
      </c>
      <c r="O14" s="66">
        <v>8</v>
      </c>
      <c r="P14" s="66">
        <v>8</v>
      </c>
      <c r="Q14" s="66">
        <v>8</v>
      </c>
      <c r="R14" s="66">
        <v>8</v>
      </c>
      <c r="S14" s="67"/>
    </row>
    <row r="15" spans="1:19" ht="15.75" thickBot="1" x14ac:dyDescent="0.3">
      <c r="A15" s="62"/>
      <c r="B15" s="102"/>
      <c r="C15" s="95"/>
      <c r="D15" s="95"/>
      <c r="E15" s="92" t="s">
        <v>102</v>
      </c>
      <c r="F15" s="94"/>
      <c r="G15" s="66"/>
      <c r="H15" s="66">
        <v>15</v>
      </c>
      <c r="I15" s="66">
        <v>12</v>
      </c>
      <c r="J15" s="66">
        <v>11</v>
      </c>
      <c r="K15" s="66">
        <v>10</v>
      </c>
      <c r="L15" s="66">
        <v>9</v>
      </c>
      <c r="M15" s="66">
        <v>9</v>
      </c>
      <c r="N15" s="66">
        <v>8</v>
      </c>
      <c r="O15" s="66">
        <v>8</v>
      </c>
      <c r="P15" s="66">
        <v>8</v>
      </c>
      <c r="Q15" s="66">
        <v>8</v>
      </c>
      <c r="R15" s="66">
        <v>8</v>
      </c>
      <c r="S15" s="67"/>
    </row>
    <row r="16" spans="1:19" ht="15.75" thickBot="1" x14ac:dyDescent="0.3">
      <c r="A16" s="62"/>
      <c r="B16" s="102"/>
      <c r="C16" s="95"/>
      <c r="D16" s="95"/>
      <c r="E16" s="92" t="s">
        <v>103</v>
      </c>
      <c r="F16" s="94"/>
      <c r="G16" s="66"/>
      <c r="H16" s="66">
        <v>15</v>
      </c>
      <c r="I16" s="66">
        <v>12</v>
      </c>
      <c r="J16" s="66">
        <v>11</v>
      </c>
      <c r="K16" s="66">
        <v>10</v>
      </c>
      <c r="L16" s="66">
        <v>9</v>
      </c>
      <c r="M16" s="66">
        <v>9</v>
      </c>
      <c r="N16" s="66">
        <v>8</v>
      </c>
      <c r="O16" s="66">
        <v>8</v>
      </c>
      <c r="P16" s="66">
        <v>8</v>
      </c>
      <c r="Q16" s="66">
        <v>8</v>
      </c>
      <c r="R16" s="66">
        <v>8</v>
      </c>
      <c r="S16" s="67"/>
    </row>
    <row r="17" spans="1:19" ht="15.75" thickBot="1" x14ac:dyDescent="0.3">
      <c r="A17" s="62"/>
      <c r="B17" s="102"/>
      <c r="C17" s="95"/>
      <c r="D17" s="95"/>
      <c r="E17" s="92" t="s">
        <v>104</v>
      </c>
      <c r="F17" s="94"/>
      <c r="G17" s="66"/>
      <c r="H17" s="66">
        <v>15</v>
      </c>
      <c r="I17" s="66">
        <v>12</v>
      </c>
      <c r="J17" s="66">
        <v>11</v>
      </c>
      <c r="K17" s="66">
        <v>10</v>
      </c>
      <c r="L17" s="66">
        <v>9</v>
      </c>
      <c r="M17" s="66">
        <v>9</v>
      </c>
      <c r="N17" s="66">
        <v>8</v>
      </c>
      <c r="O17" s="66">
        <v>8</v>
      </c>
      <c r="P17" s="66">
        <v>8</v>
      </c>
      <c r="Q17" s="66">
        <v>8</v>
      </c>
      <c r="R17" s="66">
        <v>8</v>
      </c>
      <c r="S17" s="67"/>
    </row>
    <row r="18" spans="1:19" ht="15.75" thickBot="1" x14ac:dyDescent="0.3">
      <c r="A18" s="62"/>
      <c r="B18" s="102"/>
      <c r="C18" s="95"/>
      <c r="D18" s="95"/>
      <c r="E18" s="92" t="s">
        <v>105</v>
      </c>
      <c r="F18" s="94"/>
      <c r="G18" s="66"/>
      <c r="H18" s="66">
        <v>20</v>
      </c>
      <c r="I18" s="66">
        <v>15</v>
      </c>
      <c r="J18" s="66">
        <v>12</v>
      </c>
      <c r="K18" s="66">
        <v>11</v>
      </c>
      <c r="L18" s="66">
        <v>10</v>
      </c>
      <c r="M18" s="66">
        <v>9</v>
      </c>
      <c r="N18" s="66">
        <v>9</v>
      </c>
      <c r="O18" s="66">
        <v>8</v>
      </c>
      <c r="P18" s="66">
        <v>8</v>
      </c>
      <c r="Q18" s="66">
        <v>8</v>
      </c>
      <c r="R18" s="66">
        <v>8</v>
      </c>
      <c r="S18" s="67"/>
    </row>
    <row r="19" spans="1:19" ht="15.75" thickBot="1" x14ac:dyDescent="0.3">
      <c r="A19" s="62"/>
      <c r="B19" s="102"/>
      <c r="C19" s="95"/>
      <c r="D19" s="95"/>
      <c r="E19" s="92" t="s">
        <v>106</v>
      </c>
      <c r="F19" s="94"/>
      <c r="G19" s="66"/>
      <c r="H19" s="66">
        <v>15</v>
      </c>
      <c r="I19" s="66">
        <v>12</v>
      </c>
      <c r="J19" s="66">
        <v>11</v>
      </c>
      <c r="K19" s="66">
        <v>10</v>
      </c>
      <c r="L19" s="66">
        <v>9</v>
      </c>
      <c r="M19" s="66">
        <v>9</v>
      </c>
      <c r="N19" s="66">
        <v>8</v>
      </c>
      <c r="O19" s="66">
        <v>8</v>
      </c>
      <c r="P19" s="66">
        <v>8</v>
      </c>
      <c r="Q19" s="66">
        <v>8</v>
      </c>
      <c r="R19" s="66">
        <v>8</v>
      </c>
      <c r="S19" s="67"/>
    </row>
    <row r="20" spans="1:19" ht="15.75" thickBot="1" x14ac:dyDescent="0.3">
      <c r="A20" s="62"/>
      <c r="B20" s="102"/>
      <c r="C20" s="95"/>
      <c r="D20" s="95"/>
      <c r="E20" s="92" t="s">
        <v>107</v>
      </c>
      <c r="F20" s="94"/>
      <c r="G20" s="66"/>
      <c r="H20" s="66">
        <v>15</v>
      </c>
      <c r="I20" s="66">
        <v>12</v>
      </c>
      <c r="J20" s="66">
        <v>11</v>
      </c>
      <c r="K20" s="66">
        <v>10</v>
      </c>
      <c r="L20" s="66">
        <v>9</v>
      </c>
      <c r="M20" s="66">
        <v>9</v>
      </c>
      <c r="N20" s="66">
        <v>8</v>
      </c>
      <c r="O20" s="66">
        <v>8</v>
      </c>
      <c r="P20" s="66">
        <v>8</v>
      </c>
      <c r="Q20" s="66">
        <v>8</v>
      </c>
      <c r="R20" s="66">
        <v>8</v>
      </c>
      <c r="S20" s="67"/>
    </row>
    <row r="21" spans="1:19" ht="15.75" thickBot="1" x14ac:dyDescent="0.3">
      <c r="A21" s="62"/>
      <c r="B21" s="102"/>
      <c r="C21" s="95"/>
      <c r="D21" s="95"/>
      <c r="E21" s="92" t="s">
        <v>108</v>
      </c>
      <c r="F21" s="94"/>
      <c r="G21" s="66"/>
      <c r="H21" s="66">
        <v>15</v>
      </c>
      <c r="I21" s="66">
        <v>12</v>
      </c>
      <c r="J21" s="66">
        <v>11</v>
      </c>
      <c r="K21" s="66">
        <v>10</v>
      </c>
      <c r="L21" s="66">
        <v>9</v>
      </c>
      <c r="M21" s="66">
        <v>9</v>
      </c>
      <c r="N21" s="66">
        <v>8</v>
      </c>
      <c r="O21" s="66">
        <v>8</v>
      </c>
      <c r="P21" s="66">
        <v>8</v>
      </c>
      <c r="Q21" s="66">
        <v>8</v>
      </c>
      <c r="R21" s="66">
        <v>8</v>
      </c>
      <c r="S21" s="67"/>
    </row>
    <row r="22" spans="1:19" ht="15.75" thickBot="1" x14ac:dyDescent="0.3">
      <c r="A22" s="62"/>
      <c r="B22" s="102"/>
      <c r="C22" s="95"/>
      <c r="D22" s="100"/>
      <c r="E22" s="92" t="s">
        <v>109</v>
      </c>
      <c r="F22" s="94"/>
      <c r="G22" s="66"/>
      <c r="H22" s="66">
        <v>15</v>
      </c>
      <c r="I22" s="66">
        <v>12</v>
      </c>
      <c r="J22" s="66">
        <v>11</v>
      </c>
      <c r="K22" s="66">
        <v>10</v>
      </c>
      <c r="L22" s="66">
        <v>9</v>
      </c>
      <c r="M22" s="66">
        <v>9</v>
      </c>
      <c r="N22" s="66">
        <v>8</v>
      </c>
      <c r="O22" s="66">
        <v>8</v>
      </c>
      <c r="P22" s="66">
        <v>8</v>
      </c>
      <c r="Q22" s="66">
        <v>8</v>
      </c>
      <c r="R22" s="66">
        <v>8</v>
      </c>
      <c r="S22" s="67"/>
    </row>
    <row r="23" spans="1:19" ht="15.75" thickBot="1" x14ac:dyDescent="0.3">
      <c r="A23" s="62"/>
      <c r="B23" s="102"/>
      <c r="C23" s="95"/>
      <c r="D23" s="99" t="s">
        <v>155</v>
      </c>
      <c r="E23" s="92" t="s">
        <v>99</v>
      </c>
      <c r="F23" s="94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7"/>
    </row>
    <row r="24" spans="1:19" ht="15.75" thickBot="1" x14ac:dyDescent="0.3">
      <c r="A24" s="62"/>
      <c r="B24" s="102"/>
      <c r="C24" s="95"/>
      <c r="D24" s="95"/>
      <c r="E24" s="92" t="s">
        <v>100</v>
      </c>
      <c r="F24" s="94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7"/>
    </row>
    <row r="25" spans="1:19" ht="15.75" thickBot="1" x14ac:dyDescent="0.3">
      <c r="A25" s="62"/>
      <c r="B25" s="102"/>
      <c r="C25" s="95"/>
      <c r="D25" s="95"/>
      <c r="E25" s="92" t="s">
        <v>101</v>
      </c>
      <c r="F25" s="94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7"/>
    </row>
    <row r="26" spans="1:19" ht="15.75" thickBot="1" x14ac:dyDescent="0.3">
      <c r="A26" s="62"/>
      <c r="B26" s="102"/>
      <c r="C26" s="95"/>
      <c r="D26" s="95"/>
      <c r="E26" s="92" t="s">
        <v>102</v>
      </c>
      <c r="F26" s="94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7"/>
    </row>
    <row r="27" spans="1:19" ht="15.75" thickBot="1" x14ac:dyDescent="0.3">
      <c r="A27" s="62"/>
      <c r="B27" s="102"/>
      <c r="C27" s="95"/>
      <c r="D27" s="95"/>
      <c r="E27" s="92" t="s">
        <v>103</v>
      </c>
      <c r="F27" s="94"/>
      <c r="G27" s="6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7"/>
    </row>
    <row r="28" spans="1:19" ht="15.75" thickBot="1" x14ac:dyDescent="0.3">
      <c r="A28" s="62"/>
      <c r="B28" s="102"/>
      <c r="C28" s="95"/>
      <c r="D28" s="95"/>
      <c r="E28" s="92" t="s">
        <v>104</v>
      </c>
      <c r="F28" s="94"/>
      <c r="G28" s="66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7"/>
    </row>
    <row r="29" spans="1:19" ht="15.75" thickBot="1" x14ac:dyDescent="0.3">
      <c r="A29" s="62"/>
      <c r="B29" s="102"/>
      <c r="C29" s="95"/>
      <c r="D29" s="95"/>
      <c r="E29" s="92" t="s">
        <v>105</v>
      </c>
      <c r="F29" s="94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7"/>
    </row>
    <row r="30" spans="1:19" ht="15.75" thickBot="1" x14ac:dyDescent="0.3">
      <c r="A30" s="62"/>
      <c r="B30" s="102"/>
      <c r="C30" s="95"/>
      <c r="D30" s="95"/>
      <c r="E30" s="92" t="s">
        <v>106</v>
      </c>
      <c r="F30" s="94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7"/>
    </row>
    <row r="31" spans="1:19" ht="15.75" thickBot="1" x14ac:dyDescent="0.3">
      <c r="A31" s="62"/>
      <c r="B31" s="102"/>
      <c r="C31" s="95"/>
      <c r="D31" s="95"/>
      <c r="E31" s="92" t="s">
        <v>107</v>
      </c>
      <c r="F31" s="94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7"/>
    </row>
    <row r="32" spans="1:19" ht="15.75" thickBot="1" x14ac:dyDescent="0.3">
      <c r="A32" s="62"/>
      <c r="B32" s="102"/>
      <c r="C32" s="95"/>
      <c r="D32" s="95"/>
      <c r="E32" s="92" t="s">
        <v>108</v>
      </c>
      <c r="F32" s="94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7"/>
    </row>
    <row r="33" spans="1:19" ht="15.75" thickBot="1" x14ac:dyDescent="0.3">
      <c r="A33" s="62"/>
      <c r="B33" s="102"/>
      <c r="C33" s="95"/>
      <c r="D33" s="100"/>
      <c r="E33" s="92" t="s">
        <v>109</v>
      </c>
      <c r="F33" s="94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7"/>
    </row>
    <row r="34" spans="1:19" ht="15.75" thickBot="1" x14ac:dyDescent="0.3">
      <c r="A34" s="62"/>
      <c r="B34" s="102"/>
      <c r="C34" s="95"/>
      <c r="D34" s="99" t="s">
        <v>156</v>
      </c>
      <c r="E34" s="92" t="s">
        <v>99</v>
      </c>
      <c r="F34" s="94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7"/>
    </row>
    <row r="35" spans="1:19" ht="15.75" thickBot="1" x14ac:dyDescent="0.3">
      <c r="A35" s="62"/>
      <c r="B35" s="102"/>
      <c r="C35" s="95"/>
      <c r="D35" s="95"/>
      <c r="E35" s="92" t="s">
        <v>100</v>
      </c>
      <c r="F35" s="94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7"/>
    </row>
    <row r="36" spans="1:19" ht="15.75" thickBot="1" x14ac:dyDescent="0.3">
      <c r="A36" s="62"/>
      <c r="B36" s="102"/>
      <c r="C36" s="95"/>
      <c r="D36" s="95"/>
      <c r="E36" s="92" t="s">
        <v>101</v>
      </c>
      <c r="F36" s="94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7"/>
    </row>
    <row r="37" spans="1:19" ht="15.75" thickBot="1" x14ac:dyDescent="0.3">
      <c r="A37" s="62"/>
      <c r="B37" s="102"/>
      <c r="C37" s="95"/>
      <c r="D37" s="95"/>
      <c r="E37" s="92" t="s">
        <v>102</v>
      </c>
      <c r="F37" s="94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7"/>
    </row>
    <row r="38" spans="1:19" ht="15.75" thickBot="1" x14ac:dyDescent="0.3">
      <c r="A38" s="62"/>
      <c r="B38" s="102"/>
      <c r="C38" s="95"/>
      <c r="D38" s="95"/>
      <c r="E38" s="92" t="s">
        <v>103</v>
      </c>
      <c r="F38" s="94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7"/>
    </row>
    <row r="39" spans="1:19" ht="15.75" thickBot="1" x14ac:dyDescent="0.3">
      <c r="A39" s="62"/>
      <c r="B39" s="102"/>
      <c r="C39" s="95"/>
      <c r="D39" s="95"/>
      <c r="E39" s="92" t="s">
        <v>104</v>
      </c>
      <c r="F39" s="94"/>
      <c r="G39" s="66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7"/>
    </row>
    <row r="40" spans="1:19" ht="15.75" thickBot="1" x14ac:dyDescent="0.3">
      <c r="A40" s="62"/>
      <c r="B40" s="102"/>
      <c r="C40" s="95"/>
      <c r="D40" s="95"/>
      <c r="E40" s="92" t="s">
        <v>105</v>
      </c>
      <c r="F40" s="94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7"/>
    </row>
    <row r="41" spans="1:19" ht="15.75" thickBot="1" x14ac:dyDescent="0.3">
      <c r="A41" s="62"/>
      <c r="B41" s="102"/>
      <c r="C41" s="95"/>
      <c r="D41" s="95"/>
      <c r="E41" s="92" t="s">
        <v>106</v>
      </c>
      <c r="F41" s="94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7"/>
    </row>
    <row r="42" spans="1:19" ht="15.75" thickBot="1" x14ac:dyDescent="0.3">
      <c r="A42" s="62"/>
      <c r="B42" s="102"/>
      <c r="C42" s="95"/>
      <c r="D42" s="95"/>
      <c r="E42" s="92" t="s">
        <v>107</v>
      </c>
      <c r="F42" s="94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7"/>
    </row>
    <row r="43" spans="1:19" ht="15.75" thickBot="1" x14ac:dyDescent="0.3">
      <c r="A43" s="62"/>
      <c r="B43" s="102"/>
      <c r="C43" s="95"/>
      <c r="D43" s="95"/>
      <c r="E43" s="92" t="s">
        <v>108</v>
      </c>
      <c r="F43" s="94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7"/>
    </row>
    <row r="44" spans="1:19" ht="15.75" thickBot="1" x14ac:dyDescent="0.3">
      <c r="A44" s="62"/>
      <c r="B44" s="102"/>
      <c r="C44" s="95"/>
      <c r="D44" s="100"/>
      <c r="E44" s="92" t="s">
        <v>109</v>
      </c>
      <c r="F44" s="94"/>
      <c r="G44" s="66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7"/>
    </row>
    <row r="45" spans="1:19" ht="15.75" thickBot="1" x14ac:dyDescent="0.3">
      <c r="A45" s="62"/>
      <c r="B45" s="102"/>
      <c r="C45" s="95"/>
      <c r="D45" s="99" t="s">
        <v>127</v>
      </c>
      <c r="E45" s="92" t="s">
        <v>99</v>
      </c>
      <c r="F45" s="94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7"/>
    </row>
    <row r="46" spans="1:19" ht="15.75" thickBot="1" x14ac:dyDescent="0.3">
      <c r="A46" s="62"/>
      <c r="B46" s="102"/>
      <c r="C46" s="95"/>
      <c r="D46" s="95"/>
      <c r="E46" s="92" t="s">
        <v>100</v>
      </c>
      <c r="F46" s="94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7"/>
    </row>
    <row r="47" spans="1:19" ht="15.75" thickBot="1" x14ac:dyDescent="0.3">
      <c r="A47" s="62"/>
      <c r="B47" s="102"/>
      <c r="C47" s="95"/>
      <c r="D47" s="95"/>
      <c r="E47" s="92" t="s">
        <v>101</v>
      </c>
      <c r="F47" s="94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7"/>
    </row>
    <row r="48" spans="1:19" ht="15.75" thickBot="1" x14ac:dyDescent="0.3">
      <c r="A48" s="62"/>
      <c r="B48" s="102"/>
      <c r="C48" s="95"/>
      <c r="D48" s="95"/>
      <c r="E48" s="92" t="s">
        <v>102</v>
      </c>
      <c r="F48" s="94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7"/>
    </row>
    <row r="49" spans="1:19" ht="15.75" thickBot="1" x14ac:dyDescent="0.3">
      <c r="A49" s="62"/>
      <c r="B49" s="102"/>
      <c r="C49" s="95"/>
      <c r="D49" s="95"/>
      <c r="E49" s="92" t="s">
        <v>103</v>
      </c>
      <c r="F49" s="94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7"/>
    </row>
    <row r="50" spans="1:19" ht="15.75" thickBot="1" x14ac:dyDescent="0.3">
      <c r="A50" s="62"/>
      <c r="B50" s="102"/>
      <c r="C50" s="95"/>
      <c r="D50" s="95"/>
      <c r="E50" s="92" t="s">
        <v>104</v>
      </c>
      <c r="F50" s="94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7"/>
    </row>
    <row r="51" spans="1:19" ht="15.75" thickBot="1" x14ac:dyDescent="0.3">
      <c r="A51" s="62"/>
      <c r="B51" s="102"/>
      <c r="C51" s="95"/>
      <c r="D51" s="95"/>
      <c r="E51" s="92" t="s">
        <v>105</v>
      </c>
      <c r="F51" s="94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</row>
    <row r="52" spans="1:19" ht="15.75" thickBot="1" x14ac:dyDescent="0.3">
      <c r="A52" s="62"/>
      <c r="B52" s="102"/>
      <c r="C52" s="95"/>
      <c r="D52" s="95"/>
      <c r="E52" s="92" t="s">
        <v>106</v>
      </c>
      <c r="F52" s="94"/>
      <c r="G52" s="66"/>
      <c r="H52" s="66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7"/>
    </row>
    <row r="53" spans="1:19" ht="15.75" thickBot="1" x14ac:dyDescent="0.3">
      <c r="A53" s="62"/>
      <c r="B53" s="102"/>
      <c r="C53" s="95"/>
      <c r="D53" s="95"/>
      <c r="E53" s="92" t="s">
        <v>107</v>
      </c>
      <c r="F53" s="94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7"/>
    </row>
    <row r="54" spans="1:19" ht="15.75" thickBot="1" x14ac:dyDescent="0.3">
      <c r="A54" s="62"/>
      <c r="B54" s="102"/>
      <c r="C54" s="95"/>
      <c r="D54" s="95"/>
      <c r="E54" s="92" t="s">
        <v>108</v>
      </c>
      <c r="F54" s="94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7"/>
    </row>
    <row r="55" spans="1:19" ht="15.75" thickBot="1" x14ac:dyDescent="0.3">
      <c r="A55" s="62"/>
      <c r="B55" s="102"/>
      <c r="C55" s="95"/>
      <c r="D55" s="100"/>
      <c r="E55" s="92" t="s">
        <v>109</v>
      </c>
      <c r="F55" s="94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7"/>
    </row>
    <row r="56" spans="1:19" ht="15.75" thickBot="1" x14ac:dyDescent="0.3">
      <c r="A56" s="62"/>
      <c r="B56" s="102"/>
      <c r="C56" s="95"/>
      <c r="D56" s="99" t="s">
        <v>12</v>
      </c>
      <c r="E56" s="92" t="s">
        <v>99</v>
      </c>
      <c r="F56" s="94"/>
      <c r="G56" s="66">
        <v>82</v>
      </c>
      <c r="H56" s="66">
        <v>64</v>
      </c>
      <c r="I56" s="66">
        <v>51</v>
      </c>
      <c r="J56" s="66">
        <v>43</v>
      </c>
      <c r="K56" s="66">
        <v>38</v>
      </c>
      <c r="L56" s="66">
        <v>36</v>
      </c>
      <c r="M56" s="66">
        <v>36</v>
      </c>
      <c r="N56" s="66">
        <v>37</v>
      </c>
      <c r="O56" s="66">
        <v>39</v>
      </c>
      <c r="P56" s="66">
        <v>40</v>
      </c>
      <c r="Q56" s="66">
        <v>40</v>
      </c>
      <c r="R56" s="66">
        <v>40</v>
      </c>
      <c r="S56" s="68"/>
    </row>
    <row r="57" spans="1:19" ht="15.75" thickBot="1" x14ac:dyDescent="0.3">
      <c r="A57" s="62"/>
      <c r="B57" s="102"/>
      <c r="C57" s="95"/>
      <c r="D57" s="95"/>
      <c r="E57" s="92" t="s">
        <v>100</v>
      </c>
      <c r="F57" s="94"/>
      <c r="G57" s="66">
        <v>55</v>
      </c>
      <c r="H57" s="66">
        <v>54</v>
      </c>
      <c r="I57" s="66">
        <v>52</v>
      </c>
      <c r="J57" s="66">
        <v>51</v>
      </c>
      <c r="K57" s="66">
        <v>49</v>
      </c>
      <c r="L57" s="66">
        <v>48</v>
      </c>
      <c r="M57" s="66">
        <v>47</v>
      </c>
      <c r="N57" s="66">
        <v>47</v>
      </c>
      <c r="O57" s="66">
        <v>47</v>
      </c>
      <c r="P57" s="66">
        <v>47</v>
      </c>
      <c r="Q57" s="66">
        <v>47</v>
      </c>
      <c r="R57" s="66">
        <v>47</v>
      </c>
      <c r="S57" s="68"/>
    </row>
    <row r="58" spans="1:19" ht="15.75" thickBot="1" x14ac:dyDescent="0.3">
      <c r="A58" s="62"/>
      <c r="B58" s="102"/>
      <c r="C58" s="95"/>
      <c r="D58" s="95"/>
      <c r="E58" s="92" t="s">
        <v>101</v>
      </c>
      <c r="F58" s="94"/>
      <c r="G58" s="66">
        <v>89</v>
      </c>
      <c r="H58" s="66">
        <v>73</v>
      </c>
      <c r="I58" s="66">
        <v>62</v>
      </c>
      <c r="J58" s="66">
        <v>54</v>
      </c>
      <c r="K58" s="66">
        <v>50</v>
      </c>
      <c r="L58" s="66">
        <v>48</v>
      </c>
      <c r="M58" s="66">
        <v>47</v>
      </c>
      <c r="N58" s="66">
        <v>47</v>
      </c>
      <c r="O58" s="66">
        <v>48</v>
      </c>
      <c r="P58" s="66">
        <v>48</v>
      </c>
      <c r="Q58" s="66">
        <v>48</v>
      </c>
      <c r="R58" s="66">
        <v>48</v>
      </c>
      <c r="S58" s="68"/>
    </row>
    <row r="59" spans="1:19" ht="15.75" thickBot="1" x14ac:dyDescent="0.3">
      <c r="A59" s="62"/>
      <c r="B59" s="102"/>
      <c r="C59" s="95"/>
      <c r="D59" s="95"/>
      <c r="E59" s="92" t="s">
        <v>102</v>
      </c>
      <c r="F59" s="94"/>
      <c r="G59" s="66">
        <v>89</v>
      </c>
      <c r="H59" s="66">
        <v>72</v>
      </c>
      <c r="I59" s="66">
        <v>60</v>
      </c>
      <c r="J59" s="66">
        <v>53</v>
      </c>
      <c r="K59" s="66">
        <v>48</v>
      </c>
      <c r="L59" s="66">
        <v>45</v>
      </c>
      <c r="M59" s="66">
        <v>45</v>
      </c>
      <c r="N59" s="66">
        <v>45</v>
      </c>
      <c r="O59" s="66">
        <v>45</v>
      </c>
      <c r="P59" s="66">
        <v>45</v>
      </c>
      <c r="Q59" s="66">
        <v>45</v>
      </c>
      <c r="R59" s="66">
        <v>45</v>
      </c>
      <c r="S59" s="68"/>
    </row>
    <row r="60" spans="1:19" ht="15.75" thickBot="1" x14ac:dyDescent="0.3">
      <c r="A60" s="62"/>
      <c r="B60" s="102"/>
      <c r="C60" s="95"/>
      <c r="D60" s="95"/>
      <c r="E60" s="92" t="s">
        <v>103</v>
      </c>
      <c r="F60" s="94"/>
      <c r="G60" s="66">
        <v>82</v>
      </c>
      <c r="H60" s="66">
        <v>67</v>
      </c>
      <c r="I60" s="66">
        <v>56</v>
      </c>
      <c r="J60" s="66">
        <v>49</v>
      </c>
      <c r="K60" s="66">
        <v>45</v>
      </c>
      <c r="L60" s="66">
        <v>43</v>
      </c>
      <c r="M60" s="66">
        <v>43</v>
      </c>
      <c r="N60" s="66">
        <v>44</v>
      </c>
      <c r="O60" s="66">
        <v>45</v>
      </c>
      <c r="P60" s="66">
        <v>45</v>
      </c>
      <c r="Q60" s="66">
        <v>45</v>
      </c>
      <c r="R60" s="66">
        <v>45</v>
      </c>
      <c r="S60" s="68"/>
    </row>
    <row r="61" spans="1:19" ht="15.75" thickBot="1" x14ac:dyDescent="0.3">
      <c r="A61" s="62"/>
      <c r="B61" s="102"/>
      <c r="C61" s="95"/>
      <c r="D61" s="95"/>
      <c r="E61" s="92" t="s">
        <v>104</v>
      </c>
      <c r="F61" s="94"/>
      <c r="G61" s="66">
        <v>88</v>
      </c>
      <c r="H61" s="66">
        <v>70</v>
      </c>
      <c r="I61" s="66">
        <v>57</v>
      </c>
      <c r="J61" s="66">
        <v>49</v>
      </c>
      <c r="K61" s="66">
        <v>44</v>
      </c>
      <c r="L61" s="66">
        <v>42</v>
      </c>
      <c r="M61" s="66">
        <v>42</v>
      </c>
      <c r="N61" s="66">
        <v>42</v>
      </c>
      <c r="O61" s="66">
        <v>43</v>
      </c>
      <c r="P61" s="66">
        <v>44</v>
      </c>
      <c r="Q61" s="66">
        <v>44</v>
      </c>
      <c r="R61" s="66">
        <v>44</v>
      </c>
      <c r="S61" s="68"/>
    </row>
    <row r="62" spans="1:19" ht="15.75" thickBot="1" x14ac:dyDescent="0.3">
      <c r="A62" s="62"/>
      <c r="B62" s="102"/>
      <c r="C62" s="95"/>
      <c r="D62" s="95"/>
      <c r="E62" s="92" t="s">
        <v>105</v>
      </c>
      <c r="F62" s="94"/>
      <c r="G62" s="66">
        <v>120</v>
      </c>
      <c r="H62" s="66">
        <v>120</v>
      </c>
      <c r="I62" s="66">
        <v>90</v>
      </c>
      <c r="J62" s="66">
        <v>73</v>
      </c>
      <c r="K62" s="66">
        <v>62</v>
      </c>
      <c r="L62" s="66">
        <v>56</v>
      </c>
      <c r="M62" s="66">
        <v>53</v>
      </c>
      <c r="N62" s="66">
        <v>51</v>
      </c>
      <c r="O62" s="66">
        <v>49</v>
      </c>
      <c r="P62" s="66">
        <v>49</v>
      </c>
      <c r="Q62" s="66">
        <v>48</v>
      </c>
      <c r="R62" s="66">
        <v>48</v>
      </c>
      <c r="S62" s="68"/>
    </row>
    <row r="63" spans="1:19" ht="15.75" thickBot="1" x14ac:dyDescent="0.3">
      <c r="A63" s="62"/>
      <c r="B63" s="102"/>
      <c r="C63" s="95"/>
      <c r="D63" s="95"/>
      <c r="E63" s="92" t="s">
        <v>106</v>
      </c>
      <c r="F63" s="94"/>
      <c r="G63" s="66">
        <v>124</v>
      </c>
      <c r="H63" s="66">
        <v>96</v>
      </c>
      <c r="I63" s="66">
        <v>76</v>
      </c>
      <c r="J63" s="66">
        <v>62</v>
      </c>
      <c r="K63" s="66">
        <v>55</v>
      </c>
      <c r="L63" s="66">
        <v>51</v>
      </c>
      <c r="M63" s="66">
        <v>50</v>
      </c>
      <c r="N63" s="66">
        <v>50</v>
      </c>
      <c r="O63" s="66">
        <v>51</v>
      </c>
      <c r="P63" s="66">
        <v>50</v>
      </c>
      <c r="Q63" s="66">
        <v>50</v>
      </c>
      <c r="R63" s="66">
        <v>50</v>
      </c>
      <c r="S63" s="68"/>
    </row>
    <row r="64" spans="1:19" ht="15.75" thickBot="1" x14ac:dyDescent="0.3">
      <c r="A64" s="62"/>
      <c r="B64" s="102"/>
      <c r="C64" s="95"/>
      <c r="D64" s="95"/>
      <c r="E64" s="92" t="s">
        <v>107</v>
      </c>
      <c r="F64" s="94"/>
      <c r="G64" s="66">
        <v>63</v>
      </c>
      <c r="H64" s="66">
        <v>56</v>
      </c>
      <c r="I64" s="66">
        <v>51</v>
      </c>
      <c r="J64" s="66">
        <v>47</v>
      </c>
      <c r="K64" s="66">
        <v>45</v>
      </c>
      <c r="L64" s="66">
        <v>44</v>
      </c>
      <c r="M64" s="66">
        <v>44</v>
      </c>
      <c r="N64" s="66">
        <v>44</v>
      </c>
      <c r="O64" s="66">
        <v>45</v>
      </c>
      <c r="P64" s="66">
        <v>46</v>
      </c>
      <c r="Q64" s="66">
        <v>46</v>
      </c>
      <c r="R64" s="66">
        <v>46</v>
      </c>
      <c r="S64" s="68"/>
    </row>
    <row r="65" spans="1:19" ht="15.75" thickBot="1" x14ac:dyDescent="0.3">
      <c r="A65" s="62"/>
      <c r="B65" s="102"/>
      <c r="C65" s="95"/>
      <c r="D65" s="95"/>
      <c r="E65" s="92" t="s">
        <v>108</v>
      </c>
      <c r="F65" s="94"/>
      <c r="G65" s="66">
        <v>61</v>
      </c>
      <c r="H65" s="66">
        <v>53</v>
      </c>
      <c r="I65" s="66">
        <v>47</v>
      </c>
      <c r="J65" s="66">
        <v>43</v>
      </c>
      <c r="K65" s="66">
        <v>40</v>
      </c>
      <c r="L65" s="66">
        <v>39</v>
      </c>
      <c r="M65" s="66">
        <v>39</v>
      </c>
      <c r="N65" s="66">
        <v>39</v>
      </c>
      <c r="O65" s="66">
        <v>40</v>
      </c>
      <c r="P65" s="66">
        <v>41</v>
      </c>
      <c r="Q65" s="66">
        <v>41</v>
      </c>
      <c r="R65" s="66">
        <v>41</v>
      </c>
      <c r="S65" s="68"/>
    </row>
    <row r="66" spans="1:19" ht="15.75" thickBot="1" x14ac:dyDescent="0.3">
      <c r="A66" s="62"/>
      <c r="B66" s="102"/>
      <c r="C66" s="95"/>
      <c r="D66" s="100"/>
      <c r="E66" s="92" t="s">
        <v>109</v>
      </c>
      <c r="F66" s="94"/>
      <c r="G66" s="66">
        <v>81</v>
      </c>
      <c r="H66" s="66">
        <v>70</v>
      </c>
      <c r="I66" s="66">
        <v>62</v>
      </c>
      <c r="J66" s="66">
        <v>57</v>
      </c>
      <c r="K66" s="66">
        <v>53</v>
      </c>
      <c r="L66" s="66">
        <v>51</v>
      </c>
      <c r="M66" s="66">
        <v>50</v>
      </c>
      <c r="N66" s="66">
        <v>49</v>
      </c>
      <c r="O66" s="66">
        <v>50</v>
      </c>
      <c r="P66" s="66">
        <v>50</v>
      </c>
      <c r="Q66" s="66">
        <v>50</v>
      </c>
      <c r="R66" s="66">
        <v>50</v>
      </c>
      <c r="S66" s="68"/>
    </row>
    <row r="67" spans="1:19" ht="15.75" customHeight="1" thickBot="1" x14ac:dyDescent="0.3">
      <c r="A67" s="62"/>
      <c r="B67" s="102"/>
      <c r="C67" s="95"/>
      <c r="D67" s="99" t="s">
        <v>98</v>
      </c>
      <c r="E67" s="92" t="s">
        <v>99</v>
      </c>
      <c r="F67" s="94"/>
      <c r="G67" s="66">
        <v>16</v>
      </c>
      <c r="H67" s="66">
        <v>12</v>
      </c>
      <c r="I67" s="66">
        <v>9</v>
      </c>
      <c r="J67" s="66">
        <v>7</v>
      </c>
      <c r="K67" s="66">
        <v>6</v>
      </c>
      <c r="L67" s="66">
        <v>6</v>
      </c>
      <c r="M67" s="66">
        <v>6</v>
      </c>
      <c r="N67" s="66">
        <v>6</v>
      </c>
      <c r="O67" s="66">
        <v>6</v>
      </c>
      <c r="P67" s="66">
        <v>6</v>
      </c>
      <c r="Q67" s="66">
        <v>6</v>
      </c>
      <c r="R67" s="66">
        <v>6</v>
      </c>
      <c r="S67" s="67"/>
    </row>
    <row r="68" spans="1:19" ht="15.75" thickBot="1" x14ac:dyDescent="0.3">
      <c r="A68" s="62"/>
      <c r="B68" s="102"/>
      <c r="C68" s="95"/>
      <c r="D68" s="95"/>
      <c r="E68" s="92" t="s">
        <v>100</v>
      </c>
      <c r="F68" s="94"/>
      <c r="G68" s="66">
        <v>12</v>
      </c>
      <c r="H68" s="66">
        <v>10</v>
      </c>
      <c r="I68" s="66">
        <v>9</v>
      </c>
      <c r="J68" s="66">
        <v>8</v>
      </c>
      <c r="K68" s="66">
        <v>7</v>
      </c>
      <c r="L68" s="66">
        <v>7</v>
      </c>
      <c r="M68" s="66">
        <v>7</v>
      </c>
      <c r="N68" s="66">
        <v>7</v>
      </c>
      <c r="O68" s="66">
        <v>7</v>
      </c>
      <c r="P68" s="66">
        <v>6</v>
      </c>
      <c r="Q68" s="66">
        <v>6</v>
      </c>
      <c r="R68" s="66">
        <v>6</v>
      </c>
      <c r="S68" s="67"/>
    </row>
    <row r="69" spans="1:19" ht="15.75" thickBot="1" x14ac:dyDescent="0.3">
      <c r="A69" s="62"/>
      <c r="B69" s="102"/>
      <c r="C69" s="95"/>
      <c r="D69" s="95"/>
      <c r="E69" s="92" t="s">
        <v>101</v>
      </c>
      <c r="F69" s="94"/>
      <c r="G69" s="66">
        <v>20</v>
      </c>
      <c r="H69" s="66">
        <v>15</v>
      </c>
      <c r="I69" s="66">
        <v>11</v>
      </c>
      <c r="J69" s="66">
        <v>9</v>
      </c>
      <c r="K69" s="66">
        <v>7</v>
      </c>
      <c r="L69" s="66">
        <v>7</v>
      </c>
      <c r="M69" s="66">
        <v>7</v>
      </c>
      <c r="N69" s="66">
        <v>7</v>
      </c>
      <c r="O69" s="66">
        <v>7</v>
      </c>
      <c r="P69" s="66">
        <v>6</v>
      </c>
      <c r="Q69" s="66">
        <v>6</v>
      </c>
      <c r="R69" s="66">
        <v>6</v>
      </c>
      <c r="S69" s="67"/>
    </row>
    <row r="70" spans="1:19" ht="15.75" thickBot="1" x14ac:dyDescent="0.3">
      <c r="A70" s="62"/>
      <c r="B70" s="102"/>
      <c r="C70" s="95"/>
      <c r="D70" s="95"/>
      <c r="E70" s="92" t="s">
        <v>102</v>
      </c>
      <c r="F70" s="94"/>
      <c r="G70" s="66">
        <v>20</v>
      </c>
      <c r="H70" s="66">
        <v>15</v>
      </c>
      <c r="I70" s="66">
        <v>11</v>
      </c>
      <c r="J70" s="66">
        <v>9</v>
      </c>
      <c r="K70" s="66">
        <v>7</v>
      </c>
      <c r="L70" s="66">
        <v>7</v>
      </c>
      <c r="M70" s="66">
        <v>6</v>
      </c>
      <c r="N70" s="66">
        <v>7</v>
      </c>
      <c r="O70" s="66">
        <v>7</v>
      </c>
      <c r="P70" s="66">
        <v>6</v>
      </c>
      <c r="Q70" s="66">
        <v>6</v>
      </c>
      <c r="R70" s="66">
        <v>6</v>
      </c>
      <c r="S70" s="67"/>
    </row>
    <row r="71" spans="1:19" ht="15.75" thickBot="1" x14ac:dyDescent="0.3">
      <c r="A71" s="62"/>
      <c r="B71" s="102"/>
      <c r="C71" s="95"/>
      <c r="D71" s="95"/>
      <c r="E71" s="92" t="s">
        <v>103</v>
      </c>
      <c r="F71" s="94"/>
      <c r="G71" s="66">
        <v>16</v>
      </c>
      <c r="H71" s="66">
        <v>12</v>
      </c>
      <c r="I71" s="66">
        <v>10</v>
      </c>
      <c r="J71" s="66">
        <v>8</v>
      </c>
      <c r="K71" s="66">
        <v>7</v>
      </c>
      <c r="L71" s="66">
        <v>7</v>
      </c>
      <c r="M71" s="66">
        <v>6</v>
      </c>
      <c r="N71" s="66">
        <v>6</v>
      </c>
      <c r="O71" s="66">
        <v>6</v>
      </c>
      <c r="P71" s="66">
        <v>6</v>
      </c>
      <c r="Q71" s="66">
        <v>6</v>
      </c>
      <c r="R71" s="66">
        <v>6</v>
      </c>
      <c r="S71" s="67"/>
    </row>
    <row r="72" spans="1:19" ht="15.75" thickBot="1" x14ac:dyDescent="0.3">
      <c r="A72" s="62"/>
      <c r="B72" s="102"/>
      <c r="C72" s="95"/>
      <c r="D72" s="95"/>
      <c r="E72" s="92" t="s">
        <v>104</v>
      </c>
      <c r="F72" s="94"/>
      <c r="G72" s="66">
        <v>17</v>
      </c>
      <c r="H72" s="66">
        <v>13</v>
      </c>
      <c r="I72" s="66">
        <v>10</v>
      </c>
      <c r="J72" s="66">
        <v>8</v>
      </c>
      <c r="K72" s="66">
        <v>7</v>
      </c>
      <c r="L72" s="66">
        <v>6</v>
      </c>
      <c r="M72" s="66">
        <v>6</v>
      </c>
      <c r="N72" s="66">
        <v>6</v>
      </c>
      <c r="O72" s="66">
        <v>6</v>
      </c>
      <c r="P72" s="66">
        <v>6</v>
      </c>
      <c r="Q72" s="66">
        <v>6</v>
      </c>
      <c r="R72" s="66">
        <v>6</v>
      </c>
      <c r="S72" s="67"/>
    </row>
    <row r="73" spans="1:19" ht="15.75" thickBot="1" x14ac:dyDescent="0.3">
      <c r="A73" s="62"/>
      <c r="B73" s="102"/>
      <c r="C73" s="95"/>
      <c r="D73" s="95"/>
      <c r="E73" s="92" t="s">
        <v>105</v>
      </c>
      <c r="F73" s="94"/>
      <c r="G73" s="66">
        <v>23</v>
      </c>
      <c r="H73" s="66">
        <v>19</v>
      </c>
      <c r="I73" s="66">
        <v>13</v>
      </c>
      <c r="J73" s="66">
        <v>10</v>
      </c>
      <c r="K73" s="66">
        <v>9</v>
      </c>
      <c r="L73" s="66">
        <v>8</v>
      </c>
      <c r="M73" s="66">
        <v>7</v>
      </c>
      <c r="N73" s="66">
        <v>7</v>
      </c>
      <c r="O73" s="66">
        <v>7</v>
      </c>
      <c r="P73" s="66">
        <v>7</v>
      </c>
      <c r="Q73" s="66">
        <v>7</v>
      </c>
      <c r="R73" s="66">
        <v>7</v>
      </c>
      <c r="S73" s="67"/>
    </row>
    <row r="74" spans="1:19" ht="15.75" thickBot="1" x14ac:dyDescent="0.3">
      <c r="A74" s="62"/>
      <c r="B74" s="102"/>
      <c r="C74" s="95"/>
      <c r="D74" s="95"/>
      <c r="E74" s="92" t="s">
        <v>106</v>
      </c>
      <c r="F74" s="94"/>
      <c r="G74" s="66">
        <v>18</v>
      </c>
      <c r="H74" s="66">
        <v>14</v>
      </c>
      <c r="I74" s="66">
        <v>11</v>
      </c>
      <c r="J74" s="66">
        <v>9</v>
      </c>
      <c r="K74" s="66">
        <v>8</v>
      </c>
      <c r="L74" s="66">
        <v>7</v>
      </c>
      <c r="M74" s="66">
        <v>7</v>
      </c>
      <c r="N74" s="66">
        <v>7</v>
      </c>
      <c r="O74" s="66">
        <v>7</v>
      </c>
      <c r="P74" s="66">
        <v>6</v>
      </c>
      <c r="Q74" s="66">
        <v>6</v>
      </c>
      <c r="R74" s="66">
        <v>6</v>
      </c>
      <c r="S74" s="67"/>
    </row>
    <row r="75" spans="1:19" ht="15.75" thickBot="1" x14ac:dyDescent="0.3">
      <c r="A75" s="62"/>
      <c r="B75" s="102"/>
      <c r="C75" s="95"/>
      <c r="D75" s="95"/>
      <c r="E75" s="92" t="s">
        <v>107</v>
      </c>
      <c r="F75" s="94"/>
      <c r="G75" s="66">
        <v>13</v>
      </c>
      <c r="H75" s="66">
        <v>11</v>
      </c>
      <c r="I75" s="66">
        <v>9</v>
      </c>
      <c r="J75" s="66">
        <v>8</v>
      </c>
      <c r="K75" s="66">
        <v>7</v>
      </c>
      <c r="L75" s="66">
        <v>7</v>
      </c>
      <c r="M75" s="66">
        <v>6</v>
      </c>
      <c r="N75" s="66">
        <v>6</v>
      </c>
      <c r="O75" s="66">
        <v>6</v>
      </c>
      <c r="P75" s="66">
        <v>6</v>
      </c>
      <c r="Q75" s="66">
        <v>6</v>
      </c>
      <c r="R75" s="66">
        <v>6</v>
      </c>
      <c r="S75" s="67"/>
    </row>
    <row r="76" spans="1:19" ht="15.75" thickBot="1" x14ac:dyDescent="0.3">
      <c r="A76" s="62"/>
      <c r="B76" s="102"/>
      <c r="C76" s="95"/>
      <c r="D76" s="95"/>
      <c r="E76" s="92" t="s">
        <v>108</v>
      </c>
      <c r="F76" s="94"/>
      <c r="G76" s="66">
        <v>13</v>
      </c>
      <c r="H76" s="66">
        <v>10</v>
      </c>
      <c r="I76" s="66">
        <v>8</v>
      </c>
      <c r="J76" s="66">
        <v>7</v>
      </c>
      <c r="K76" s="66">
        <v>6</v>
      </c>
      <c r="L76" s="66">
        <v>6</v>
      </c>
      <c r="M76" s="66">
        <v>6</v>
      </c>
      <c r="N76" s="66">
        <v>6</v>
      </c>
      <c r="O76" s="66">
        <v>6</v>
      </c>
      <c r="P76" s="66">
        <v>6</v>
      </c>
      <c r="Q76" s="66">
        <v>6</v>
      </c>
      <c r="R76" s="66">
        <v>6</v>
      </c>
      <c r="S76" s="67"/>
    </row>
    <row r="77" spans="1:19" ht="15.75" thickBot="1" x14ac:dyDescent="0.3">
      <c r="A77" s="62"/>
      <c r="B77" s="102"/>
      <c r="C77" s="95"/>
      <c r="D77" s="100"/>
      <c r="E77" s="92" t="s">
        <v>109</v>
      </c>
      <c r="F77" s="94"/>
      <c r="G77" s="66">
        <v>16</v>
      </c>
      <c r="H77" s="66">
        <v>12</v>
      </c>
      <c r="I77" s="66">
        <v>10</v>
      </c>
      <c r="J77" s="66">
        <v>9</v>
      </c>
      <c r="K77" s="66">
        <v>8</v>
      </c>
      <c r="L77" s="66">
        <v>7</v>
      </c>
      <c r="M77" s="66">
        <v>7</v>
      </c>
      <c r="N77" s="66">
        <v>7</v>
      </c>
      <c r="O77" s="66">
        <v>7</v>
      </c>
      <c r="P77" s="66">
        <v>6</v>
      </c>
      <c r="Q77" s="66">
        <v>6</v>
      </c>
      <c r="R77" s="66">
        <v>6</v>
      </c>
      <c r="S77" s="67"/>
    </row>
    <row r="78" spans="1:19" ht="15.75" thickBot="1" x14ac:dyDescent="0.3">
      <c r="A78" s="62"/>
      <c r="B78" s="102"/>
      <c r="C78" s="95"/>
      <c r="D78" s="99" t="s">
        <v>129</v>
      </c>
      <c r="E78" s="92" t="s">
        <v>99</v>
      </c>
      <c r="F78" s="94"/>
      <c r="G78" s="66">
        <v>31</v>
      </c>
      <c r="H78" s="66">
        <v>29</v>
      </c>
      <c r="I78" s="66">
        <v>27</v>
      </c>
      <c r="J78" s="66">
        <v>26</v>
      </c>
      <c r="K78" s="66">
        <v>25</v>
      </c>
      <c r="L78" s="66">
        <v>25</v>
      </c>
      <c r="M78" s="66">
        <v>24</v>
      </c>
      <c r="N78" s="66">
        <v>24</v>
      </c>
      <c r="O78" s="66">
        <v>24</v>
      </c>
      <c r="P78" s="66">
        <v>24</v>
      </c>
      <c r="Q78" s="66">
        <v>24</v>
      </c>
      <c r="R78" s="66">
        <v>24</v>
      </c>
      <c r="S78" s="67"/>
    </row>
    <row r="79" spans="1:19" ht="15.75" thickBot="1" x14ac:dyDescent="0.3">
      <c r="A79" s="62"/>
      <c r="B79" s="102"/>
      <c r="C79" s="95"/>
      <c r="D79" s="95"/>
      <c r="E79" s="92" t="s">
        <v>100</v>
      </c>
      <c r="F79" s="94"/>
      <c r="G79" s="66">
        <v>31</v>
      </c>
      <c r="H79" s="66">
        <v>29</v>
      </c>
      <c r="I79" s="66">
        <v>27</v>
      </c>
      <c r="J79" s="66">
        <v>26</v>
      </c>
      <c r="K79" s="66">
        <v>25</v>
      </c>
      <c r="L79" s="66">
        <v>25</v>
      </c>
      <c r="M79" s="66">
        <v>24</v>
      </c>
      <c r="N79" s="66">
        <v>24</v>
      </c>
      <c r="O79" s="66">
        <v>24</v>
      </c>
      <c r="P79" s="66">
        <v>24</v>
      </c>
      <c r="Q79" s="66">
        <v>24</v>
      </c>
      <c r="R79" s="66">
        <v>24</v>
      </c>
      <c r="S79" s="67"/>
    </row>
    <row r="80" spans="1:19" ht="15.75" thickBot="1" x14ac:dyDescent="0.3">
      <c r="A80" s="62"/>
      <c r="B80" s="102"/>
      <c r="C80" s="95"/>
      <c r="D80" s="95"/>
      <c r="E80" s="92" t="s">
        <v>101</v>
      </c>
      <c r="F80" s="94"/>
      <c r="G80" s="66">
        <v>31</v>
      </c>
      <c r="H80" s="66">
        <v>29</v>
      </c>
      <c r="I80" s="66">
        <v>27</v>
      </c>
      <c r="J80" s="66">
        <v>26</v>
      </c>
      <c r="K80" s="66">
        <v>25</v>
      </c>
      <c r="L80" s="66">
        <v>25</v>
      </c>
      <c r="M80" s="66">
        <v>24</v>
      </c>
      <c r="N80" s="66">
        <v>24</v>
      </c>
      <c r="O80" s="66">
        <v>24</v>
      </c>
      <c r="P80" s="66">
        <v>24</v>
      </c>
      <c r="Q80" s="66">
        <v>24</v>
      </c>
      <c r="R80" s="66">
        <v>24</v>
      </c>
      <c r="S80" s="67"/>
    </row>
    <row r="81" spans="1:19" ht="15.75" thickBot="1" x14ac:dyDescent="0.3">
      <c r="A81" s="62"/>
      <c r="B81" s="102"/>
      <c r="C81" s="95"/>
      <c r="D81" s="95"/>
      <c r="E81" s="92" t="s">
        <v>102</v>
      </c>
      <c r="F81" s="94"/>
      <c r="G81" s="66">
        <v>31</v>
      </c>
      <c r="H81" s="66">
        <v>29</v>
      </c>
      <c r="I81" s="66">
        <v>27</v>
      </c>
      <c r="J81" s="66">
        <v>26</v>
      </c>
      <c r="K81" s="66">
        <v>25</v>
      </c>
      <c r="L81" s="66">
        <v>25</v>
      </c>
      <c r="M81" s="66">
        <v>24</v>
      </c>
      <c r="N81" s="66">
        <v>24</v>
      </c>
      <c r="O81" s="66">
        <v>24</v>
      </c>
      <c r="P81" s="66">
        <v>24</v>
      </c>
      <c r="Q81" s="66">
        <v>24</v>
      </c>
      <c r="R81" s="66">
        <v>24</v>
      </c>
      <c r="S81" s="67"/>
    </row>
    <row r="82" spans="1:19" ht="15.75" thickBot="1" x14ac:dyDescent="0.3">
      <c r="A82" s="62"/>
      <c r="B82" s="102"/>
      <c r="C82" s="95"/>
      <c r="D82" s="95"/>
      <c r="E82" s="92" t="s">
        <v>103</v>
      </c>
      <c r="F82" s="94"/>
      <c r="G82" s="66">
        <v>31</v>
      </c>
      <c r="H82" s="66">
        <v>29</v>
      </c>
      <c r="I82" s="66">
        <v>27</v>
      </c>
      <c r="J82" s="66">
        <v>26</v>
      </c>
      <c r="K82" s="66">
        <v>25</v>
      </c>
      <c r="L82" s="66">
        <v>25</v>
      </c>
      <c r="M82" s="66">
        <v>24</v>
      </c>
      <c r="N82" s="66">
        <v>24</v>
      </c>
      <c r="O82" s="66">
        <v>24</v>
      </c>
      <c r="P82" s="66">
        <v>24</v>
      </c>
      <c r="Q82" s="66">
        <v>24</v>
      </c>
      <c r="R82" s="66">
        <v>24</v>
      </c>
      <c r="S82" s="67"/>
    </row>
    <row r="83" spans="1:19" ht="15.75" thickBot="1" x14ac:dyDescent="0.3">
      <c r="A83" s="62"/>
      <c r="B83" s="102"/>
      <c r="C83" s="95"/>
      <c r="D83" s="95"/>
      <c r="E83" s="92" t="s">
        <v>104</v>
      </c>
      <c r="F83" s="94"/>
      <c r="G83" s="66">
        <v>31</v>
      </c>
      <c r="H83" s="66">
        <v>29</v>
      </c>
      <c r="I83" s="66">
        <v>27</v>
      </c>
      <c r="J83" s="66">
        <v>26</v>
      </c>
      <c r="K83" s="66">
        <v>25</v>
      </c>
      <c r="L83" s="66">
        <v>25</v>
      </c>
      <c r="M83" s="66">
        <v>24</v>
      </c>
      <c r="N83" s="66">
        <v>24</v>
      </c>
      <c r="O83" s="66">
        <v>24</v>
      </c>
      <c r="P83" s="66">
        <v>24</v>
      </c>
      <c r="Q83" s="66">
        <v>24</v>
      </c>
      <c r="R83" s="66">
        <v>24</v>
      </c>
      <c r="S83" s="67"/>
    </row>
    <row r="84" spans="1:19" ht="15.75" thickBot="1" x14ac:dyDescent="0.3">
      <c r="A84" s="62"/>
      <c r="B84" s="102"/>
      <c r="C84" s="95"/>
      <c r="D84" s="95"/>
      <c r="E84" s="92" t="s">
        <v>105</v>
      </c>
      <c r="F84" s="94"/>
      <c r="G84" s="66">
        <v>32</v>
      </c>
      <c r="H84" s="66">
        <v>31</v>
      </c>
      <c r="I84" s="66">
        <v>28</v>
      </c>
      <c r="J84" s="66">
        <v>27</v>
      </c>
      <c r="K84" s="66">
        <v>26</v>
      </c>
      <c r="L84" s="66">
        <v>25</v>
      </c>
      <c r="M84" s="66">
        <v>25</v>
      </c>
      <c r="N84" s="66">
        <v>24</v>
      </c>
      <c r="O84" s="66">
        <v>24</v>
      </c>
      <c r="P84" s="66">
        <v>24</v>
      </c>
      <c r="Q84" s="66">
        <v>24</v>
      </c>
      <c r="R84" s="66">
        <v>24</v>
      </c>
      <c r="S84" s="67"/>
    </row>
    <row r="85" spans="1:19" ht="15.75" thickBot="1" x14ac:dyDescent="0.3">
      <c r="A85" s="62"/>
      <c r="B85" s="102"/>
      <c r="C85" s="95"/>
      <c r="D85" s="95"/>
      <c r="E85" s="92" t="s">
        <v>106</v>
      </c>
      <c r="F85" s="94"/>
      <c r="G85" s="66">
        <v>31</v>
      </c>
      <c r="H85" s="66">
        <v>29</v>
      </c>
      <c r="I85" s="66">
        <v>27</v>
      </c>
      <c r="J85" s="66">
        <v>26</v>
      </c>
      <c r="K85" s="66">
        <v>25</v>
      </c>
      <c r="L85" s="66">
        <v>25</v>
      </c>
      <c r="M85" s="66">
        <v>24</v>
      </c>
      <c r="N85" s="66">
        <v>24</v>
      </c>
      <c r="O85" s="66">
        <v>24</v>
      </c>
      <c r="P85" s="66">
        <v>24</v>
      </c>
      <c r="Q85" s="66">
        <v>24</v>
      </c>
      <c r="R85" s="66">
        <v>24</v>
      </c>
      <c r="S85" s="67"/>
    </row>
    <row r="86" spans="1:19" ht="15.75" thickBot="1" x14ac:dyDescent="0.3">
      <c r="A86" s="62"/>
      <c r="B86" s="102"/>
      <c r="C86" s="95"/>
      <c r="D86" s="95"/>
      <c r="E86" s="92" t="s">
        <v>107</v>
      </c>
      <c r="F86" s="94"/>
      <c r="G86" s="66">
        <v>31</v>
      </c>
      <c r="H86" s="66">
        <v>29</v>
      </c>
      <c r="I86" s="66">
        <v>27</v>
      </c>
      <c r="J86" s="66">
        <v>26</v>
      </c>
      <c r="K86" s="66">
        <v>25</v>
      </c>
      <c r="L86" s="66">
        <v>25</v>
      </c>
      <c r="M86" s="66">
        <v>24</v>
      </c>
      <c r="N86" s="66">
        <v>24</v>
      </c>
      <c r="O86" s="66">
        <v>24</v>
      </c>
      <c r="P86" s="66">
        <v>24</v>
      </c>
      <c r="Q86" s="66">
        <v>24</v>
      </c>
      <c r="R86" s="66">
        <v>24</v>
      </c>
      <c r="S86" s="67"/>
    </row>
    <row r="87" spans="1:19" ht="15.75" thickBot="1" x14ac:dyDescent="0.3">
      <c r="A87" s="62"/>
      <c r="B87" s="102"/>
      <c r="C87" s="95"/>
      <c r="D87" s="95"/>
      <c r="E87" s="92" t="s">
        <v>108</v>
      </c>
      <c r="F87" s="94"/>
      <c r="G87" s="66">
        <v>31</v>
      </c>
      <c r="H87" s="66">
        <v>29</v>
      </c>
      <c r="I87" s="66">
        <v>27</v>
      </c>
      <c r="J87" s="66">
        <v>26</v>
      </c>
      <c r="K87" s="66">
        <v>25</v>
      </c>
      <c r="L87" s="66">
        <v>25</v>
      </c>
      <c r="M87" s="66">
        <v>24</v>
      </c>
      <c r="N87" s="66">
        <v>24</v>
      </c>
      <c r="O87" s="66">
        <v>24</v>
      </c>
      <c r="P87" s="66">
        <v>24</v>
      </c>
      <c r="Q87" s="66">
        <v>24</v>
      </c>
      <c r="R87" s="66">
        <v>24</v>
      </c>
      <c r="S87" s="67"/>
    </row>
    <row r="88" spans="1:19" ht="15.75" thickBot="1" x14ac:dyDescent="0.3">
      <c r="A88" s="63"/>
      <c r="B88" s="103"/>
      <c r="C88" s="100"/>
      <c r="D88" s="100"/>
      <c r="E88" s="92" t="s">
        <v>109</v>
      </c>
      <c r="F88" s="94"/>
      <c r="G88" s="66">
        <v>31</v>
      </c>
      <c r="H88" s="66">
        <v>29</v>
      </c>
      <c r="I88" s="66">
        <v>27</v>
      </c>
      <c r="J88" s="66">
        <v>26</v>
      </c>
      <c r="K88" s="66">
        <v>25</v>
      </c>
      <c r="L88" s="66">
        <v>25</v>
      </c>
      <c r="M88" s="66">
        <v>24</v>
      </c>
      <c r="N88" s="66">
        <v>24</v>
      </c>
      <c r="O88" s="66">
        <v>24</v>
      </c>
      <c r="P88" s="66">
        <v>24</v>
      </c>
      <c r="Q88" s="66">
        <v>24</v>
      </c>
      <c r="R88" s="66">
        <v>24</v>
      </c>
      <c r="S88" s="67"/>
    </row>
  </sheetData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7171" r:id="rId3" name="Control 3">
          <controlPr defaultSize="0" r:id="rId4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1</xdr:col>
                <xdr:colOff>590550</xdr:colOff>
                <xdr:row>4</xdr:row>
                <xdr:rowOff>38100</xdr:rowOff>
              </to>
            </anchor>
          </controlPr>
        </control>
      </mc:Choice>
      <mc:Fallback>
        <control shapeId="7171" r:id="rId3" name="Control 3"/>
      </mc:Fallback>
    </mc:AlternateContent>
    <mc:AlternateContent xmlns:mc="http://schemas.openxmlformats.org/markup-compatibility/2006">
      <mc:Choice Requires="x14">
        <control shapeId="7170" r:id="rId5" name="Control 2">
          <control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4</xdr:col>
                <xdr:colOff>133350</xdr:colOff>
                <xdr:row>3</xdr:row>
                <xdr:rowOff>38100</xdr:rowOff>
              </to>
            </anchor>
          </controlPr>
        </control>
      </mc:Choice>
      <mc:Fallback>
        <control shapeId="7170" r:id="rId5" name="Control 2"/>
      </mc:Fallback>
    </mc:AlternateContent>
    <mc:AlternateContent xmlns:mc="http://schemas.openxmlformats.org/markup-compatibility/2006">
      <mc:Choice Requires="x14">
        <control shapeId="7169" r:id="rId7" name="Control 1">
          <controlPr defaultSize="0" r:id="rId8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514350</xdr:colOff>
                <xdr:row>1</xdr:row>
                <xdr:rowOff>38100</xdr:rowOff>
              </to>
            </anchor>
          </controlPr>
        </control>
      </mc:Choice>
      <mc:Fallback>
        <control shapeId="7169" r:id="rId7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review</vt:lpstr>
      <vt:lpstr>PV scenario</vt:lpstr>
      <vt:lpstr>MESSAGE SSP1 SSP2</vt:lpstr>
      <vt:lpstr>NewCosts</vt:lpstr>
      <vt:lpstr>NewCosts_fixed</vt:lpstr>
      <vt:lpstr>FixedOM_SSP2</vt:lpstr>
      <vt:lpstr>NewFOMCosts</vt:lpstr>
      <vt:lpstr>NewFOMCosts_fixed</vt:lpstr>
      <vt:lpstr>FOM_WebUI</vt:lpstr>
      <vt:lpstr>NewVOMCosts_fixed</vt:lpstr>
      <vt:lpstr>FC scenario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Arnulf Grubler</dc:creator>
  <cp:lastModifiedBy>UNLU Gamze</cp:lastModifiedBy>
  <dcterms:created xsi:type="dcterms:W3CDTF">2017-08-14T08:15:56Z</dcterms:created>
  <dcterms:modified xsi:type="dcterms:W3CDTF">2022-06-27T07:50:29Z</dcterms:modified>
</cp:coreProperties>
</file>